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eciliamonari/Library/CloudStorage/GoogleDrive-cecilia.monari@zeroco2.eco/.shortcut-targets-by-id/1f9pd3PvkWL2es0mOGq8MczEdaLW0pTWa/Operations/Crediti di carbonio 2/Plan vivo/PDD/Final/zeroCARBON_shared/PUBLIC ANNEX PDD_V3.1/ANNEX 3_PUBLIC/"/>
    </mc:Choice>
  </mc:AlternateContent>
  <xr:revisionPtr revIDLastSave="0" documentId="13_ncr:1_{6528F525-5911-F24E-8FB8-8F1A7C533485}" xr6:coauthVersionLast="47" xr6:coauthVersionMax="47" xr10:uidLastSave="{00000000-0000-0000-0000-000000000000}"/>
  <bookViews>
    <workbookView xWindow="0" yWindow="500" windowWidth="27320" windowHeight="15520" xr2:uid="{FACEC087-4698-4F43-97D7-9DB816ECCE1D}"/>
  </bookViews>
  <sheets>
    <sheet name="Participants + Baseline Strat" sheetId="2" r:id="rId1"/>
  </sheets>
  <externalReferences>
    <externalReference r:id="rId2"/>
  </externalReferences>
  <definedNames>
    <definedName name="_xlnm._FilterDatabase" localSheetId="0" hidden="1">'Participants + Baseline Strat'!$B$2:$K$289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9" i="2" l="1"/>
  <c r="L289" i="2"/>
  <c r="H289" i="2"/>
  <c r="K289" i="2" s="1"/>
  <c r="M288" i="2"/>
  <c r="L288" i="2"/>
  <c r="H288" i="2"/>
  <c r="K288" i="2" s="1"/>
  <c r="M287" i="2"/>
  <c r="L287" i="2"/>
  <c r="H287" i="2"/>
  <c r="K287" i="2" s="1"/>
  <c r="M286" i="2"/>
  <c r="L286" i="2"/>
  <c r="H286" i="2"/>
  <c r="K286" i="2" s="1"/>
  <c r="M285" i="2"/>
  <c r="L285" i="2"/>
  <c r="H285" i="2"/>
  <c r="K285" i="2" s="1"/>
  <c r="M284" i="2"/>
  <c r="L284" i="2"/>
  <c r="H284" i="2"/>
  <c r="K284" i="2" s="1"/>
  <c r="M283" i="2"/>
  <c r="L283" i="2"/>
  <c r="H283" i="2"/>
  <c r="K283" i="2" s="1"/>
  <c r="M282" i="2"/>
  <c r="L282" i="2"/>
  <c r="H282" i="2"/>
  <c r="K282" i="2" s="1"/>
  <c r="M281" i="2"/>
  <c r="L281" i="2"/>
  <c r="H281" i="2"/>
  <c r="K281" i="2" s="1"/>
  <c r="M280" i="2"/>
  <c r="L280" i="2"/>
  <c r="H280" i="2"/>
  <c r="K280" i="2" s="1"/>
  <c r="M279" i="2"/>
  <c r="L279" i="2"/>
  <c r="H279" i="2"/>
  <c r="K279" i="2" s="1"/>
  <c r="M278" i="2"/>
  <c r="L278" i="2"/>
  <c r="H278" i="2"/>
  <c r="K278" i="2" s="1"/>
  <c r="M277" i="2"/>
  <c r="L277" i="2"/>
  <c r="H277" i="2"/>
  <c r="K277" i="2" s="1"/>
  <c r="M276" i="2"/>
  <c r="L276" i="2"/>
  <c r="H276" i="2"/>
  <c r="K276" i="2" s="1"/>
  <c r="M275" i="2"/>
  <c r="L275" i="2"/>
  <c r="H275" i="2"/>
  <c r="K275" i="2" s="1"/>
  <c r="M274" i="2"/>
  <c r="L274" i="2"/>
  <c r="H274" i="2"/>
  <c r="K274" i="2" s="1"/>
  <c r="M273" i="2"/>
  <c r="L273" i="2"/>
  <c r="H273" i="2"/>
  <c r="K273" i="2" s="1"/>
  <c r="M272" i="2"/>
  <c r="L272" i="2"/>
  <c r="H272" i="2"/>
  <c r="K272" i="2" s="1"/>
  <c r="M271" i="2"/>
  <c r="L271" i="2"/>
  <c r="H271" i="2"/>
  <c r="K271" i="2" s="1"/>
  <c r="M270" i="2"/>
  <c r="L270" i="2"/>
  <c r="H270" i="2"/>
  <c r="K270" i="2" s="1"/>
  <c r="M269" i="2"/>
  <c r="L269" i="2"/>
  <c r="H269" i="2"/>
  <c r="K269" i="2" s="1"/>
  <c r="M268" i="2"/>
  <c r="L268" i="2"/>
  <c r="H268" i="2"/>
  <c r="K268" i="2" s="1"/>
  <c r="M267" i="2"/>
  <c r="L267" i="2"/>
  <c r="H267" i="2"/>
  <c r="K267" i="2" s="1"/>
  <c r="M266" i="2"/>
  <c r="L266" i="2"/>
  <c r="H266" i="2"/>
  <c r="K266" i="2" s="1"/>
  <c r="M265" i="2"/>
  <c r="L265" i="2"/>
  <c r="H265" i="2"/>
  <c r="K265" i="2" s="1"/>
  <c r="M264" i="2"/>
  <c r="L264" i="2"/>
  <c r="H264" i="2"/>
  <c r="K264" i="2" s="1"/>
  <c r="M263" i="2"/>
  <c r="L263" i="2"/>
  <c r="H263" i="2"/>
  <c r="K263" i="2" s="1"/>
  <c r="M262" i="2"/>
  <c r="L262" i="2"/>
  <c r="H262" i="2"/>
  <c r="K262" i="2" s="1"/>
  <c r="M261" i="2"/>
  <c r="L261" i="2"/>
  <c r="H261" i="2"/>
  <c r="K261" i="2" s="1"/>
  <c r="M260" i="2"/>
  <c r="L260" i="2"/>
  <c r="H260" i="2"/>
  <c r="K260" i="2" s="1"/>
  <c r="M259" i="2"/>
  <c r="L259" i="2"/>
  <c r="H259" i="2"/>
  <c r="K259" i="2" s="1"/>
  <c r="M258" i="2"/>
  <c r="L258" i="2"/>
  <c r="H258" i="2"/>
  <c r="K258" i="2" s="1"/>
  <c r="M257" i="2"/>
  <c r="L257" i="2"/>
  <c r="H257" i="2"/>
  <c r="K257" i="2" s="1"/>
  <c r="M256" i="2"/>
  <c r="L256" i="2"/>
  <c r="H256" i="2"/>
  <c r="K256" i="2" s="1"/>
  <c r="M255" i="2"/>
  <c r="L255" i="2"/>
  <c r="H255" i="2"/>
  <c r="K255" i="2" s="1"/>
  <c r="M254" i="2"/>
  <c r="L254" i="2"/>
  <c r="H254" i="2"/>
  <c r="K254" i="2" s="1"/>
  <c r="M253" i="2"/>
  <c r="L253" i="2"/>
  <c r="H253" i="2"/>
  <c r="K253" i="2" s="1"/>
  <c r="M252" i="2"/>
  <c r="L252" i="2"/>
  <c r="H252" i="2"/>
  <c r="K252" i="2" s="1"/>
  <c r="M251" i="2"/>
  <c r="L251" i="2"/>
  <c r="H251" i="2"/>
  <c r="K251" i="2" s="1"/>
  <c r="M250" i="2"/>
  <c r="L250" i="2"/>
  <c r="H250" i="2"/>
  <c r="K250" i="2" s="1"/>
  <c r="M249" i="2"/>
  <c r="L249" i="2"/>
  <c r="H249" i="2"/>
  <c r="K249" i="2" s="1"/>
  <c r="M248" i="2"/>
  <c r="L248" i="2"/>
  <c r="H248" i="2"/>
  <c r="K248" i="2" s="1"/>
  <c r="M247" i="2"/>
  <c r="L247" i="2"/>
  <c r="K247" i="2"/>
  <c r="H247" i="2"/>
  <c r="M246" i="2"/>
  <c r="L246" i="2"/>
  <c r="H246" i="2"/>
  <c r="K246" i="2" s="1"/>
  <c r="M245" i="2"/>
  <c r="L245" i="2"/>
  <c r="H245" i="2"/>
  <c r="K245" i="2" s="1"/>
  <c r="M244" i="2"/>
  <c r="L244" i="2"/>
  <c r="H244" i="2"/>
  <c r="K244" i="2" s="1"/>
  <c r="M243" i="2"/>
  <c r="L243" i="2"/>
  <c r="H243" i="2"/>
  <c r="K243" i="2" s="1"/>
  <c r="M242" i="2"/>
  <c r="L242" i="2"/>
  <c r="H242" i="2"/>
  <c r="K242" i="2" s="1"/>
  <c r="M241" i="2"/>
  <c r="L241" i="2"/>
  <c r="K241" i="2"/>
  <c r="H241" i="2"/>
  <c r="M240" i="2"/>
  <c r="L240" i="2"/>
  <c r="H240" i="2"/>
  <c r="K240" i="2" s="1"/>
  <c r="M239" i="2"/>
  <c r="L239" i="2"/>
  <c r="H239" i="2"/>
  <c r="K239" i="2" s="1"/>
  <c r="M238" i="2"/>
  <c r="L238" i="2"/>
  <c r="H238" i="2"/>
  <c r="K238" i="2" s="1"/>
  <c r="M237" i="2"/>
  <c r="L237" i="2"/>
  <c r="H237" i="2"/>
  <c r="K237" i="2" s="1"/>
  <c r="M236" i="2"/>
  <c r="L236" i="2"/>
  <c r="H236" i="2"/>
  <c r="K236" i="2" s="1"/>
  <c r="M235" i="2"/>
  <c r="L235" i="2"/>
  <c r="H235" i="2"/>
  <c r="K235" i="2" s="1"/>
  <c r="M234" i="2"/>
  <c r="L234" i="2"/>
  <c r="H234" i="2"/>
  <c r="K234" i="2" s="1"/>
  <c r="M233" i="2"/>
  <c r="L233" i="2"/>
  <c r="H233" i="2"/>
  <c r="K233" i="2" s="1"/>
  <c r="M232" i="2"/>
  <c r="L232" i="2"/>
  <c r="H232" i="2"/>
  <c r="K232" i="2" s="1"/>
  <c r="M231" i="2"/>
  <c r="L231" i="2"/>
  <c r="H231" i="2"/>
  <c r="K231" i="2" s="1"/>
  <c r="M230" i="2"/>
  <c r="L230" i="2"/>
  <c r="H230" i="2"/>
  <c r="K230" i="2" s="1"/>
  <c r="M229" i="2"/>
  <c r="L229" i="2"/>
  <c r="H229" i="2"/>
  <c r="K229" i="2" s="1"/>
  <c r="M228" i="2"/>
  <c r="L228" i="2"/>
  <c r="H228" i="2"/>
  <c r="K228" i="2" s="1"/>
  <c r="M227" i="2"/>
  <c r="L227" i="2"/>
  <c r="H227" i="2"/>
  <c r="K227" i="2" s="1"/>
  <c r="M226" i="2"/>
  <c r="L226" i="2"/>
  <c r="H226" i="2"/>
  <c r="K226" i="2" s="1"/>
  <c r="M225" i="2"/>
  <c r="L225" i="2"/>
  <c r="H225" i="2"/>
  <c r="K225" i="2" s="1"/>
  <c r="M224" i="2"/>
  <c r="L224" i="2"/>
  <c r="H224" i="2"/>
  <c r="K224" i="2" s="1"/>
  <c r="M223" i="2"/>
  <c r="L223" i="2"/>
  <c r="H223" i="2"/>
  <c r="K223" i="2" s="1"/>
  <c r="M222" i="2"/>
  <c r="L222" i="2"/>
  <c r="H222" i="2"/>
  <c r="K222" i="2" s="1"/>
  <c r="M221" i="2"/>
  <c r="L221" i="2"/>
  <c r="H221" i="2"/>
  <c r="K221" i="2" s="1"/>
  <c r="M220" i="2"/>
  <c r="L220" i="2"/>
  <c r="H220" i="2"/>
  <c r="K220" i="2" s="1"/>
  <c r="M219" i="2"/>
  <c r="L219" i="2"/>
  <c r="H219" i="2"/>
  <c r="K219" i="2" s="1"/>
  <c r="M218" i="2"/>
  <c r="L218" i="2"/>
  <c r="H218" i="2"/>
  <c r="K218" i="2" s="1"/>
  <c r="M217" i="2"/>
  <c r="L217" i="2"/>
  <c r="K217" i="2"/>
  <c r="H217" i="2"/>
  <c r="M216" i="2"/>
  <c r="L216" i="2"/>
  <c r="H216" i="2"/>
  <c r="K216" i="2" s="1"/>
  <c r="M215" i="2"/>
  <c r="L215" i="2"/>
  <c r="H215" i="2"/>
  <c r="K215" i="2" s="1"/>
  <c r="M214" i="2"/>
  <c r="L214" i="2"/>
  <c r="H214" i="2"/>
  <c r="K214" i="2" s="1"/>
  <c r="M213" i="2"/>
  <c r="L213" i="2"/>
  <c r="H213" i="2"/>
  <c r="K213" i="2" s="1"/>
  <c r="M212" i="2"/>
  <c r="L212" i="2"/>
  <c r="H212" i="2"/>
  <c r="K212" i="2" s="1"/>
  <c r="M211" i="2"/>
  <c r="L211" i="2"/>
  <c r="H211" i="2"/>
  <c r="K211" i="2" s="1"/>
  <c r="M210" i="2"/>
  <c r="L210" i="2"/>
  <c r="H210" i="2"/>
  <c r="K210" i="2" s="1"/>
  <c r="M209" i="2"/>
  <c r="L209" i="2"/>
  <c r="H209" i="2"/>
  <c r="K209" i="2" s="1"/>
  <c r="M208" i="2"/>
  <c r="L208" i="2"/>
  <c r="H208" i="2"/>
  <c r="K208" i="2" s="1"/>
  <c r="M207" i="2"/>
  <c r="L207" i="2"/>
  <c r="H207" i="2"/>
  <c r="K207" i="2" s="1"/>
  <c r="M206" i="2"/>
  <c r="L206" i="2"/>
  <c r="H206" i="2"/>
  <c r="K206" i="2" s="1"/>
  <c r="M205" i="2"/>
  <c r="L205" i="2"/>
  <c r="H205" i="2"/>
  <c r="K205" i="2" s="1"/>
  <c r="M204" i="2"/>
  <c r="L204" i="2"/>
  <c r="H204" i="2"/>
  <c r="K204" i="2" s="1"/>
  <c r="M203" i="2"/>
  <c r="L203" i="2"/>
  <c r="H203" i="2"/>
  <c r="K203" i="2" s="1"/>
  <c r="M202" i="2"/>
  <c r="L202" i="2"/>
  <c r="H202" i="2"/>
  <c r="K202" i="2" s="1"/>
  <c r="M201" i="2"/>
  <c r="L201" i="2"/>
  <c r="H201" i="2"/>
  <c r="K201" i="2" s="1"/>
  <c r="M200" i="2"/>
  <c r="L200" i="2"/>
  <c r="H200" i="2"/>
  <c r="K200" i="2" s="1"/>
  <c r="M199" i="2"/>
  <c r="L199" i="2"/>
  <c r="H199" i="2"/>
  <c r="K199" i="2" s="1"/>
  <c r="M198" i="2"/>
  <c r="L198" i="2"/>
  <c r="K198" i="2"/>
  <c r="H198" i="2"/>
  <c r="M197" i="2"/>
  <c r="L197" i="2"/>
  <c r="H197" i="2"/>
  <c r="K197" i="2" s="1"/>
  <c r="M196" i="2"/>
  <c r="L196" i="2"/>
  <c r="H196" i="2"/>
  <c r="K196" i="2" s="1"/>
  <c r="M195" i="2"/>
  <c r="L195" i="2"/>
  <c r="H195" i="2"/>
  <c r="K195" i="2" s="1"/>
  <c r="M194" i="2"/>
  <c r="L194" i="2"/>
  <c r="H194" i="2"/>
  <c r="K194" i="2" s="1"/>
  <c r="M193" i="2"/>
  <c r="L193" i="2"/>
  <c r="H193" i="2"/>
  <c r="K193" i="2" s="1"/>
  <c r="M192" i="2"/>
  <c r="L192" i="2"/>
  <c r="H192" i="2"/>
  <c r="K192" i="2" s="1"/>
  <c r="M191" i="2"/>
  <c r="L191" i="2"/>
  <c r="H191" i="2"/>
  <c r="K191" i="2" s="1"/>
  <c r="M190" i="2"/>
  <c r="L190" i="2"/>
  <c r="H190" i="2"/>
  <c r="K190" i="2" s="1"/>
  <c r="M189" i="2"/>
  <c r="L189" i="2"/>
  <c r="H189" i="2"/>
  <c r="K189" i="2" s="1"/>
  <c r="M188" i="2"/>
  <c r="L188" i="2"/>
  <c r="H188" i="2"/>
  <c r="K188" i="2" s="1"/>
  <c r="M187" i="2"/>
  <c r="L187" i="2"/>
  <c r="H187" i="2"/>
  <c r="K187" i="2" s="1"/>
  <c r="M186" i="2"/>
  <c r="L186" i="2"/>
  <c r="H186" i="2"/>
  <c r="K186" i="2" s="1"/>
  <c r="M185" i="2"/>
  <c r="L185" i="2"/>
  <c r="H185" i="2"/>
  <c r="K185" i="2" s="1"/>
  <c r="M184" i="2"/>
  <c r="L184" i="2"/>
  <c r="H184" i="2"/>
  <c r="K184" i="2" s="1"/>
  <c r="M183" i="2"/>
  <c r="L183" i="2"/>
  <c r="H183" i="2"/>
  <c r="K183" i="2" s="1"/>
  <c r="M182" i="2"/>
  <c r="L182" i="2"/>
  <c r="H182" i="2"/>
  <c r="K182" i="2" s="1"/>
  <c r="M181" i="2"/>
  <c r="L181" i="2"/>
  <c r="H181" i="2"/>
  <c r="K181" i="2" s="1"/>
  <c r="M180" i="2"/>
  <c r="L180" i="2"/>
  <c r="H180" i="2"/>
  <c r="K180" i="2" s="1"/>
  <c r="M179" i="2"/>
  <c r="L179" i="2"/>
  <c r="H179" i="2"/>
  <c r="K179" i="2" s="1"/>
  <c r="M178" i="2"/>
  <c r="L178" i="2"/>
  <c r="H178" i="2"/>
  <c r="K178" i="2" s="1"/>
  <c r="M177" i="2"/>
  <c r="L177" i="2"/>
  <c r="K177" i="2"/>
  <c r="H177" i="2"/>
  <c r="M176" i="2"/>
  <c r="L176" i="2"/>
  <c r="H176" i="2"/>
  <c r="K176" i="2" s="1"/>
  <c r="M175" i="2"/>
  <c r="L175" i="2"/>
  <c r="H175" i="2"/>
  <c r="K175" i="2" s="1"/>
  <c r="M174" i="2"/>
  <c r="L174" i="2"/>
  <c r="H174" i="2"/>
  <c r="K174" i="2" s="1"/>
  <c r="M173" i="2"/>
  <c r="L173" i="2"/>
  <c r="H173" i="2"/>
  <c r="K173" i="2" s="1"/>
  <c r="M172" i="2"/>
  <c r="L172" i="2"/>
  <c r="H172" i="2"/>
  <c r="K172" i="2" s="1"/>
  <c r="M171" i="2"/>
  <c r="L171" i="2"/>
  <c r="H171" i="2"/>
  <c r="K171" i="2" s="1"/>
  <c r="M170" i="2"/>
  <c r="L170" i="2"/>
  <c r="H170" i="2"/>
  <c r="K170" i="2" s="1"/>
  <c r="M169" i="2"/>
  <c r="L169" i="2"/>
  <c r="H169" i="2"/>
  <c r="K169" i="2" s="1"/>
  <c r="M168" i="2"/>
  <c r="L168" i="2"/>
  <c r="K168" i="2"/>
  <c r="H168" i="2"/>
  <c r="M167" i="2"/>
  <c r="L167" i="2"/>
  <c r="H167" i="2"/>
  <c r="K167" i="2" s="1"/>
  <c r="M166" i="2"/>
  <c r="L166" i="2"/>
  <c r="H166" i="2"/>
  <c r="K166" i="2" s="1"/>
  <c r="M165" i="2"/>
  <c r="L165" i="2"/>
  <c r="H165" i="2"/>
  <c r="K165" i="2" s="1"/>
  <c r="M164" i="2"/>
  <c r="L164" i="2"/>
  <c r="H164" i="2"/>
  <c r="K164" i="2" s="1"/>
  <c r="M163" i="2"/>
  <c r="L163" i="2"/>
  <c r="H163" i="2"/>
  <c r="K163" i="2" s="1"/>
  <c r="M162" i="2"/>
  <c r="L162" i="2"/>
  <c r="H162" i="2"/>
  <c r="K162" i="2" s="1"/>
  <c r="M161" i="2"/>
  <c r="L161" i="2"/>
  <c r="H161" i="2"/>
  <c r="K161" i="2" s="1"/>
  <c r="M160" i="2"/>
  <c r="L160" i="2"/>
  <c r="H160" i="2"/>
  <c r="K160" i="2" s="1"/>
  <c r="M159" i="2"/>
  <c r="L159" i="2"/>
  <c r="H159" i="2"/>
  <c r="K159" i="2" s="1"/>
  <c r="M158" i="2"/>
  <c r="L158" i="2"/>
  <c r="H158" i="2"/>
  <c r="K158" i="2" s="1"/>
  <c r="M157" i="2"/>
  <c r="L157" i="2"/>
  <c r="H157" i="2"/>
  <c r="K157" i="2" s="1"/>
  <c r="M156" i="2"/>
  <c r="L156" i="2"/>
  <c r="H156" i="2"/>
  <c r="K156" i="2" s="1"/>
  <c r="M155" i="2"/>
  <c r="L155" i="2"/>
  <c r="H155" i="2"/>
  <c r="K155" i="2" s="1"/>
  <c r="M154" i="2"/>
  <c r="L154" i="2"/>
  <c r="H154" i="2"/>
  <c r="K154" i="2" s="1"/>
  <c r="M153" i="2"/>
  <c r="L153" i="2"/>
  <c r="H153" i="2"/>
  <c r="K153" i="2" s="1"/>
  <c r="M152" i="2"/>
  <c r="L152" i="2"/>
  <c r="H152" i="2"/>
  <c r="K152" i="2" s="1"/>
  <c r="M151" i="2"/>
  <c r="L151" i="2"/>
  <c r="H151" i="2"/>
  <c r="K151" i="2" s="1"/>
  <c r="M150" i="2"/>
  <c r="L150" i="2"/>
  <c r="H150" i="2"/>
  <c r="K150" i="2" s="1"/>
  <c r="M149" i="2"/>
  <c r="L149" i="2"/>
  <c r="H149" i="2"/>
  <c r="K149" i="2" s="1"/>
  <c r="M148" i="2"/>
  <c r="L148" i="2"/>
  <c r="H148" i="2"/>
  <c r="K148" i="2" s="1"/>
  <c r="M147" i="2"/>
  <c r="L147" i="2"/>
  <c r="H147" i="2"/>
  <c r="K147" i="2" s="1"/>
  <c r="M146" i="2"/>
  <c r="L146" i="2"/>
  <c r="H146" i="2"/>
  <c r="K146" i="2" s="1"/>
  <c r="M145" i="2"/>
  <c r="L145" i="2"/>
  <c r="H145" i="2"/>
  <c r="K145" i="2" s="1"/>
  <c r="M144" i="2"/>
  <c r="L144" i="2"/>
  <c r="H144" i="2"/>
  <c r="K144" i="2" s="1"/>
  <c r="M143" i="2"/>
  <c r="L143" i="2"/>
  <c r="H143" i="2"/>
  <c r="K143" i="2" s="1"/>
  <c r="M142" i="2"/>
  <c r="L142" i="2"/>
  <c r="H142" i="2"/>
  <c r="K142" i="2" s="1"/>
  <c r="M141" i="2"/>
  <c r="L141" i="2"/>
  <c r="H141" i="2"/>
  <c r="K141" i="2" s="1"/>
  <c r="M140" i="2"/>
  <c r="L140" i="2"/>
  <c r="H140" i="2"/>
  <c r="K140" i="2" s="1"/>
  <c r="M139" i="2"/>
  <c r="L139" i="2"/>
  <c r="H139" i="2"/>
  <c r="K139" i="2" s="1"/>
  <c r="M138" i="2"/>
  <c r="L138" i="2"/>
  <c r="H138" i="2"/>
  <c r="K138" i="2" s="1"/>
  <c r="M137" i="2"/>
  <c r="L137" i="2"/>
  <c r="H137" i="2"/>
  <c r="K137" i="2" s="1"/>
  <c r="M136" i="2"/>
  <c r="L136" i="2"/>
  <c r="H136" i="2"/>
  <c r="K136" i="2" s="1"/>
  <c r="M135" i="2"/>
  <c r="L135" i="2"/>
  <c r="H135" i="2"/>
  <c r="K135" i="2" s="1"/>
  <c r="M134" i="2"/>
  <c r="L134" i="2"/>
  <c r="H134" i="2"/>
  <c r="K134" i="2" s="1"/>
  <c r="M133" i="2"/>
  <c r="L133" i="2"/>
  <c r="H133" i="2"/>
  <c r="K133" i="2" s="1"/>
  <c r="M132" i="2"/>
  <c r="L132" i="2"/>
  <c r="H132" i="2"/>
  <c r="K132" i="2" s="1"/>
  <c r="M131" i="2"/>
  <c r="L131" i="2"/>
  <c r="H131" i="2"/>
  <c r="K131" i="2" s="1"/>
  <c r="M130" i="2"/>
  <c r="L130" i="2"/>
  <c r="H130" i="2"/>
  <c r="K130" i="2" s="1"/>
  <c r="M129" i="2"/>
  <c r="L129" i="2"/>
  <c r="H129" i="2"/>
  <c r="K129" i="2" s="1"/>
  <c r="M128" i="2"/>
  <c r="L128" i="2"/>
  <c r="H128" i="2"/>
  <c r="K128" i="2" s="1"/>
  <c r="M127" i="2"/>
  <c r="L127" i="2"/>
  <c r="H127" i="2"/>
  <c r="K127" i="2" s="1"/>
  <c r="M126" i="2"/>
  <c r="L126" i="2"/>
  <c r="H126" i="2"/>
  <c r="K126" i="2" s="1"/>
  <c r="M125" i="2"/>
  <c r="L125" i="2"/>
  <c r="H125" i="2"/>
  <c r="K125" i="2" s="1"/>
  <c r="M124" i="2"/>
  <c r="L124" i="2"/>
  <c r="H124" i="2"/>
  <c r="K124" i="2" s="1"/>
  <c r="M123" i="2"/>
  <c r="L123" i="2"/>
  <c r="H123" i="2"/>
  <c r="K123" i="2" s="1"/>
  <c r="M122" i="2"/>
  <c r="L122" i="2"/>
  <c r="H122" i="2"/>
  <c r="K122" i="2" s="1"/>
  <c r="M121" i="2"/>
  <c r="L121" i="2"/>
  <c r="K121" i="2"/>
  <c r="H121" i="2"/>
  <c r="M120" i="2"/>
  <c r="L120" i="2"/>
  <c r="H120" i="2"/>
  <c r="K120" i="2" s="1"/>
  <c r="M119" i="2"/>
  <c r="L119" i="2"/>
  <c r="H119" i="2"/>
  <c r="K119" i="2" s="1"/>
  <c r="M118" i="2"/>
  <c r="L118" i="2"/>
  <c r="H118" i="2"/>
  <c r="K118" i="2" s="1"/>
  <c r="M117" i="2"/>
  <c r="L117" i="2"/>
  <c r="H117" i="2"/>
  <c r="K117" i="2" s="1"/>
  <c r="M116" i="2"/>
  <c r="L116" i="2"/>
  <c r="H116" i="2"/>
  <c r="K116" i="2" s="1"/>
  <c r="M115" i="2"/>
  <c r="L115" i="2"/>
  <c r="H115" i="2"/>
  <c r="K115" i="2" s="1"/>
  <c r="M114" i="2"/>
  <c r="L114" i="2"/>
  <c r="H114" i="2"/>
  <c r="K114" i="2" s="1"/>
  <c r="M113" i="2"/>
  <c r="L113" i="2"/>
  <c r="H113" i="2"/>
  <c r="K113" i="2" s="1"/>
  <c r="M112" i="2"/>
  <c r="L112" i="2"/>
  <c r="H112" i="2"/>
  <c r="K112" i="2" s="1"/>
  <c r="M111" i="2"/>
  <c r="L111" i="2"/>
  <c r="H111" i="2"/>
  <c r="K111" i="2" s="1"/>
  <c r="M110" i="2"/>
  <c r="L110" i="2"/>
  <c r="H110" i="2"/>
  <c r="K110" i="2" s="1"/>
  <c r="M109" i="2"/>
  <c r="L109" i="2"/>
  <c r="H109" i="2"/>
  <c r="K109" i="2" s="1"/>
  <c r="M108" i="2"/>
  <c r="L108" i="2"/>
  <c r="H108" i="2"/>
  <c r="K108" i="2" s="1"/>
  <c r="M107" i="2"/>
  <c r="L107" i="2"/>
  <c r="H107" i="2"/>
  <c r="K107" i="2" s="1"/>
  <c r="M106" i="2"/>
  <c r="L106" i="2"/>
  <c r="H106" i="2"/>
  <c r="K106" i="2" s="1"/>
  <c r="M105" i="2"/>
  <c r="L105" i="2"/>
  <c r="H105" i="2"/>
  <c r="K105" i="2" s="1"/>
  <c r="M104" i="2"/>
  <c r="L104" i="2"/>
  <c r="H104" i="2"/>
  <c r="K104" i="2" s="1"/>
  <c r="M103" i="2"/>
  <c r="L103" i="2"/>
  <c r="H103" i="2"/>
  <c r="K103" i="2" s="1"/>
  <c r="M102" i="2"/>
  <c r="L102" i="2"/>
  <c r="H102" i="2"/>
  <c r="K102" i="2" s="1"/>
  <c r="M101" i="2"/>
  <c r="L101" i="2"/>
  <c r="H101" i="2"/>
  <c r="K101" i="2" s="1"/>
  <c r="M100" i="2"/>
  <c r="L100" i="2"/>
  <c r="H100" i="2"/>
  <c r="K100" i="2" s="1"/>
  <c r="M99" i="2"/>
  <c r="L99" i="2"/>
  <c r="H99" i="2"/>
  <c r="K99" i="2" s="1"/>
  <c r="M98" i="2"/>
  <c r="L98" i="2"/>
  <c r="H98" i="2"/>
  <c r="K98" i="2" s="1"/>
  <c r="M97" i="2"/>
  <c r="L97" i="2"/>
  <c r="H97" i="2"/>
  <c r="K97" i="2" s="1"/>
  <c r="M96" i="2"/>
  <c r="L96" i="2"/>
  <c r="H96" i="2"/>
  <c r="K96" i="2" s="1"/>
  <c r="M95" i="2"/>
  <c r="L95" i="2"/>
  <c r="H95" i="2"/>
  <c r="K95" i="2" s="1"/>
  <c r="M94" i="2"/>
  <c r="L94" i="2"/>
  <c r="K94" i="2"/>
  <c r="H94" i="2"/>
  <c r="M93" i="2"/>
  <c r="L93" i="2"/>
  <c r="H93" i="2"/>
  <c r="K93" i="2" s="1"/>
  <c r="M92" i="2"/>
  <c r="L92" i="2"/>
  <c r="H92" i="2"/>
  <c r="K92" i="2" s="1"/>
  <c r="M91" i="2"/>
  <c r="L91" i="2"/>
  <c r="H91" i="2"/>
  <c r="K91" i="2" s="1"/>
  <c r="M90" i="2"/>
  <c r="L90" i="2"/>
  <c r="H90" i="2"/>
  <c r="K90" i="2" s="1"/>
  <c r="M89" i="2"/>
  <c r="L89" i="2"/>
  <c r="K89" i="2"/>
  <c r="H89" i="2"/>
  <c r="M88" i="2"/>
  <c r="L88" i="2"/>
  <c r="H88" i="2"/>
  <c r="K88" i="2" s="1"/>
  <c r="M87" i="2"/>
  <c r="L87" i="2"/>
  <c r="H87" i="2"/>
  <c r="K87" i="2" s="1"/>
  <c r="M86" i="2"/>
  <c r="L86" i="2"/>
  <c r="H86" i="2"/>
  <c r="K86" i="2" s="1"/>
  <c r="M85" i="2"/>
  <c r="L85" i="2"/>
  <c r="H85" i="2"/>
  <c r="K85" i="2" s="1"/>
  <c r="M84" i="2"/>
  <c r="L84" i="2"/>
  <c r="H84" i="2"/>
  <c r="K84" i="2" s="1"/>
  <c r="M83" i="2"/>
  <c r="L83" i="2"/>
  <c r="H83" i="2"/>
  <c r="K83" i="2" s="1"/>
  <c r="M82" i="2"/>
  <c r="L82" i="2"/>
  <c r="H82" i="2"/>
  <c r="K82" i="2" s="1"/>
  <c r="M81" i="2"/>
  <c r="L81" i="2"/>
  <c r="H81" i="2"/>
  <c r="K81" i="2" s="1"/>
  <c r="M80" i="2"/>
  <c r="L80" i="2"/>
  <c r="H80" i="2"/>
  <c r="K80" i="2" s="1"/>
  <c r="M79" i="2"/>
  <c r="L79" i="2"/>
  <c r="H79" i="2"/>
  <c r="K79" i="2" s="1"/>
  <c r="M78" i="2"/>
  <c r="L78" i="2"/>
  <c r="H78" i="2"/>
  <c r="K78" i="2" s="1"/>
  <c r="M77" i="2"/>
  <c r="L77" i="2"/>
  <c r="H77" i="2"/>
  <c r="K77" i="2" s="1"/>
  <c r="M76" i="2"/>
  <c r="L76" i="2"/>
  <c r="H76" i="2"/>
  <c r="K76" i="2" s="1"/>
  <c r="M75" i="2"/>
  <c r="L75" i="2"/>
  <c r="H75" i="2"/>
  <c r="K75" i="2" s="1"/>
  <c r="M74" i="2"/>
  <c r="L74" i="2"/>
  <c r="H74" i="2"/>
  <c r="K74" i="2" s="1"/>
  <c r="M73" i="2"/>
  <c r="L73" i="2"/>
  <c r="H73" i="2"/>
  <c r="K73" i="2" s="1"/>
  <c r="M72" i="2"/>
  <c r="L72" i="2"/>
  <c r="H72" i="2"/>
  <c r="K72" i="2" s="1"/>
  <c r="M71" i="2"/>
  <c r="L71" i="2"/>
  <c r="H71" i="2"/>
  <c r="K71" i="2" s="1"/>
  <c r="M70" i="2"/>
  <c r="L70" i="2"/>
  <c r="H70" i="2"/>
  <c r="K70" i="2" s="1"/>
  <c r="M69" i="2"/>
  <c r="L69" i="2"/>
  <c r="H69" i="2"/>
  <c r="K69" i="2" s="1"/>
  <c r="M68" i="2"/>
  <c r="L68" i="2"/>
  <c r="H68" i="2"/>
  <c r="K68" i="2" s="1"/>
  <c r="M67" i="2"/>
  <c r="L67" i="2"/>
  <c r="H67" i="2"/>
  <c r="K67" i="2" s="1"/>
  <c r="M66" i="2"/>
  <c r="L66" i="2"/>
  <c r="H66" i="2"/>
  <c r="K66" i="2" s="1"/>
  <c r="M65" i="2"/>
  <c r="L65" i="2"/>
  <c r="H65" i="2"/>
  <c r="K65" i="2" s="1"/>
  <c r="M64" i="2"/>
  <c r="L64" i="2"/>
  <c r="H64" i="2"/>
  <c r="K64" i="2" s="1"/>
  <c r="M63" i="2"/>
  <c r="L63" i="2"/>
  <c r="H63" i="2"/>
  <c r="K63" i="2" s="1"/>
  <c r="M62" i="2"/>
  <c r="L62" i="2"/>
  <c r="H62" i="2"/>
  <c r="K62" i="2" s="1"/>
  <c r="M61" i="2"/>
  <c r="L61" i="2"/>
  <c r="H61" i="2"/>
  <c r="K61" i="2" s="1"/>
  <c r="M60" i="2"/>
  <c r="L60" i="2"/>
  <c r="H60" i="2"/>
  <c r="K60" i="2" s="1"/>
  <c r="M59" i="2"/>
  <c r="L59" i="2"/>
  <c r="H59" i="2"/>
  <c r="K59" i="2" s="1"/>
  <c r="M58" i="2"/>
  <c r="L58" i="2"/>
  <c r="H58" i="2"/>
  <c r="K58" i="2" s="1"/>
  <c r="M57" i="2"/>
  <c r="L57" i="2"/>
  <c r="H57" i="2"/>
  <c r="K57" i="2" s="1"/>
  <c r="M56" i="2"/>
  <c r="L56" i="2"/>
  <c r="H56" i="2"/>
  <c r="K56" i="2" s="1"/>
  <c r="M55" i="2"/>
  <c r="L55" i="2"/>
  <c r="H55" i="2"/>
  <c r="K55" i="2" s="1"/>
  <c r="M54" i="2"/>
  <c r="L54" i="2"/>
  <c r="H54" i="2"/>
  <c r="K54" i="2" s="1"/>
  <c r="M53" i="2"/>
  <c r="L53" i="2"/>
  <c r="H53" i="2"/>
  <c r="K53" i="2" s="1"/>
  <c r="M52" i="2"/>
  <c r="L52" i="2"/>
  <c r="H52" i="2"/>
  <c r="K52" i="2" s="1"/>
  <c r="M51" i="2"/>
  <c r="L51" i="2"/>
  <c r="H51" i="2"/>
  <c r="K51" i="2" s="1"/>
  <c r="M50" i="2"/>
  <c r="L50" i="2"/>
  <c r="H50" i="2"/>
  <c r="K50" i="2" s="1"/>
  <c r="M49" i="2"/>
  <c r="L49" i="2"/>
  <c r="H49" i="2"/>
  <c r="K49" i="2" s="1"/>
  <c r="M48" i="2"/>
  <c r="L48" i="2"/>
  <c r="H48" i="2"/>
  <c r="K48" i="2" s="1"/>
  <c r="M47" i="2"/>
  <c r="L47" i="2"/>
  <c r="H47" i="2"/>
  <c r="K47" i="2" s="1"/>
  <c r="M46" i="2"/>
  <c r="L46" i="2"/>
  <c r="H46" i="2"/>
  <c r="K46" i="2" s="1"/>
  <c r="M45" i="2"/>
  <c r="L45" i="2"/>
  <c r="H45" i="2"/>
  <c r="K45" i="2" s="1"/>
  <c r="M44" i="2"/>
  <c r="L44" i="2"/>
  <c r="H44" i="2"/>
  <c r="K44" i="2" s="1"/>
  <c r="M43" i="2"/>
  <c r="L43" i="2"/>
  <c r="H43" i="2"/>
  <c r="K43" i="2" s="1"/>
  <c r="M42" i="2"/>
  <c r="L42" i="2"/>
  <c r="H42" i="2"/>
  <c r="K42" i="2" s="1"/>
  <c r="M41" i="2"/>
  <c r="L41" i="2"/>
  <c r="H41" i="2"/>
  <c r="K41" i="2" s="1"/>
  <c r="M40" i="2"/>
  <c r="L40" i="2"/>
  <c r="H40" i="2"/>
  <c r="K40" i="2" s="1"/>
  <c r="M39" i="2"/>
  <c r="L39" i="2"/>
  <c r="H39" i="2"/>
  <c r="K39" i="2" s="1"/>
  <c r="M38" i="2"/>
  <c r="L38" i="2"/>
  <c r="H38" i="2"/>
  <c r="K38" i="2" s="1"/>
  <c r="M37" i="2"/>
  <c r="L37" i="2"/>
  <c r="H37" i="2"/>
  <c r="K37" i="2" s="1"/>
  <c r="M36" i="2"/>
  <c r="L36" i="2"/>
  <c r="H36" i="2"/>
  <c r="K36" i="2" s="1"/>
  <c r="M35" i="2"/>
  <c r="L35" i="2"/>
  <c r="H35" i="2"/>
  <c r="K35" i="2" s="1"/>
  <c r="M34" i="2"/>
  <c r="L34" i="2"/>
  <c r="H34" i="2"/>
  <c r="K34" i="2" s="1"/>
  <c r="M33" i="2"/>
  <c r="L33" i="2"/>
  <c r="H33" i="2"/>
  <c r="K33" i="2" s="1"/>
  <c r="M32" i="2"/>
  <c r="L32" i="2"/>
  <c r="H32" i="2"/>
  <c r="K32" i="2" s="1"/>
  <c r="M31" i="2"/>
  <c r="L31" i="2"/>
  <c r="H31" i="2"/>
  <c r="K31" i="2" s="1"/>
  <c r="M30" i="2"/>
  <c r="L30" i="2"/>
  <c r="H30" i="2"/>
  <c r="K30" i="2" s="1"/>
  <c r="M29" i="2"/>
  <c r="L29" i="2"/>
  <c r="H29" i="2"/>
  <c r="K29" i="2" s="1"/>
  <c r="M28" i="2"/>
  <c r="L28" i="2"/>
  <c r="H28" i="2"/>
  <c r="K28" i="2" s="1"/>
  <c r="M27" i="2"/>
  <c r="L27" i="2"/>
  <c r="H27" i="2"/>
  <c r="K27" i="2" s="1"/>
  <c r="M26" i="2"/>
  <c r="L26" i="2"/>
  <c r="H26" i="2"/>
  <c r="K26" i="2" s="1"/>
  <c r="M25" i="2"/>
  <c r="L25" i="2"/>
  <c r="H25" i="2"/>
  <c r="K25" i="2" s="1"/>
  <c r="M24" i="2"/>
  <c r="L24" i="2"/>
  <c r="H24" i="2"/>
  <c r="K24" i="2" s="1"/>
  <c r="M23" i="2"/>
  <c r="L23" i="2"/>
  <c r="H23" i="2"/>
  <c r="K23" i="2" s="1"/>
  <c r="M22" i="2"/>
  <c r="L22" i="2"/>
  <c r="H22" i="2"/>
  <c r="K22" i="2" s="1"/>
  <c r="M21" i="2"/>
  <c r="L21" i="2"/>
  <c r="H21" i="2"/>
  <c r="K21" i="2" s="1"/>
  <c r="M20" i="2"/>
  <c r="L20" i="2"/>
  <c r="K20" i="2"/>
  <c r="H20" i="2"/>
  <c r="M19" i="2"/>
  <c r="L19" i="2"/>
  <c r="H19" i="2"/>
  <c r="K19" i="2" s="1"/>
  <c r="M18" i="2"/>
  <c r="L18" i="2"/>
  <c r="H18" i="2"/>
  <c r="K18" i="2" s="1"/>
  <c r="V17" i="2"/>
  <c r="M17" i="2"/>
  <c r="L17" i="2"/>
  <c r="H17" i="2"/>
  <c r="K17" i="2" s="1"/>
  <c r="V16" i="2"/>
  <c r="M16" i="2"/>
  <c r="L16" i="2"/>
  <c r="H16" i="2"/>
  <c r="K16" i="2" s="1"/>
  <c r="M15" i="2"/>
  <c r="L15" i="2"/>
  <c r="H15" i="2"/>
  <c r="K15" i="2" s="1"/>
  <c r="M14" i="2"/>
  <c r="L14" i="2"/>
  <c r="H14" i="2"/>
  <c r="K14" i="2" s="1"/>
  <c r="M13" i="2"/>
  <c r="L13" i="2"/>
  <c r="H13" i="2"/>
  <c r="K13" i="2" s="1"/>
  <c r="M12" i="2"/>
  <c r="L12" i="2"/>
  <c r="H12" i="2"/>
  <c r="K12" i="2" s="1"/>
  <c r="M11" i="2"/>
  <c r="L11" i="2"/>
  <c r="H11" i="2"/>
  <c r="K11" i="2" s="1"/>
  <c r="M10" i="2"/>
  <c r="L10" i="2"/>
  <c r="H10" i="2"/>
  <c r="K10" i="2" s="1"/>
  <c r="M9" i="2"/>
  <c r="L9" i="2"/>
  <c r="H9" i="2"/>
  <c r="K9" i="2" s="1"/>
  <c r="W8" i="2"/>
  <c r="M8" i="2"/>
  <c r="L8" i="2"/>
  <c r="H8" i="2"/>
  <c r="K8" i="2" s="1"/>
  <c r="M7" i="2"/>
  <c r="L7" i="2"/>
  <c r="H7" i="2"/>
  <c r="K7" i="2" s="1"/>
  <c r="W6" i="2"/>
  <c r="M6" i="2"/>
  <c r="L6" i="2"/>
  <c r="H6" i="2"/>
  <c r="K6" i="2" s="1"/>
  <c r="M5" i="2"/>
  <c r="L5" i="2"/>
  <c r="H5" i="2"/>
  <c r="K5" i="2" s="1"/>
  <c r="M4" i="2"/>
  <c r="L4" i="2"/>
  <c r="H4" i="2"/>
  <c r="K4" i="2" s="1"/>
  <c r="M3" i="2"/>
  <c r="L3" i="2"/>
  <c r="K3" i="2"/>
  <c r="H3" i="2"/>
  <c r="N143" i="2" l="1"/>
  <c r="N82" i="2"/>
  <c r="N178" i="2"/>
  <c r="N191" i="2"/>
  <c r="N15" i="2"/>
  <c r="N46" i="2"/>
  <c r="N63" i="2"/>
  <c r="N78" i="2"/>
  <c r="N86" i="2"/>
  <c r="N118" i="2"/>
  <c r="N162" i="2"/>
  <c r="N214" i="2"/>
  <c r="N231" i="2"/>
  <c r="N246" i="2"/>
  <c r="N263" i="2"/>
  <c r="N22" i="2"/>
  <c r="N34" i="2"/>
  <c r="N58" i="2"/>
  <c r="N66" i="2"/>
  <c r="N130" i="2"/>
  <c r="N135" i="2"/>
  <c r="N175" i="2"/>
  <c r="N202" i="2"/>
  <c r="N207" i="2"/>
  <c r="N278" i="2"/>
  <c r="N138" i="2"/>
  <c r="N150" i="2"/>
  <c r="N158" i="2"/>
  <c r="N170" i="2"/>
  <c r="N222" i="2"/>
  <c r="N234" i="2"/>
  <c r="N239" i="2"/>
  <c r="N266" i="2"/>
  <c r="N271" i="2"/>
  <c r="N264" i="2"/>
  <c r="N16" i="2"/>
  <c r="N254" i="2"/>
  <c r="N47" i="2"/>
  <c r="N247" i="2"/>
  <c r="N198" i="2"/>
  <c r="N210" i="2"/>
  <c r="N54" i="2"/>
  <c r="N87" i="2"/>
  <c r="N230" i="2"/>
  <c r="N274" i="2"/>
  <c r="N4" i="2"/>
  <c r="N14" i="2"/>
  <c r="N62" i="2"/>
  <c r="N9" i="2"/>
  <c r="N50" i="2"/>
  <c r="N55" i="2"/>
  <c r="N90" i="2"/>
  <c r="N95" i="2"/>
  <c r="N110" i="2"/>
  <c r="N122" i="2"/>
  <c r="N127" i="2"/>
  <c r="N134" i="2"/>
  <c r="N154" i="2"/>
  <c r="N159" i="2"/>
  <c r="N218" i="2"/>
  <c r="N223" i="2"/>
  <c r="N238" i="2"/>
  <c r="N272" i="2"/>
  <c r="N126" i="2"/>
  <c r="N183" i="2"/>
  <c r="N42" i="2"/>
  <c r="N119" i="2"/>
  <c r="N215" i="2"/>
  <c r="N242" i="2"/>
  <c r="N262" i="2"/>
  <c r="N206" i="2"/>
  <c r="N103" i="2"/>
  <c r="N167" i="2"/>
  <c r="W27" i="2"/>
  <c r="N24" i="2"/>
  <c r="N12" i="2"/>
  <c r="N76" i="2"/>
  <c r="N94" i="2"/>
  <c r="N98" i="2"/>
  <c r="N5" i="2"/>
  <c r="N7" i="2"/>
  <c r="N21" i="2"/>
  <c r="N28" i="2"/>
  <c r="N40" i="2"/>
  <c r="N75" i="2"/>
  <c r="N77" i="2"/>
  <c r="N81" i="2"/>
  <c r="N100" i="2"/>
  <c r="N112" i="2"/>
  <c r="N147" i="2"/>
  <c r="N149" i="2"/>
  <c r="N153" i="2"/>
  <c r="N188" i="2"/>
  <c r="N200" i="2"/>
  <c r="N208" i="2"/>
  <c r="N216" i="2"/>
  <c r="N224" i="2"/>
  <c r="N232" i="2"/>
  <c r="N240" i="2"/>
  <c r="N260" i="2"/>
  <c r="N273" i="2"/>
  <c r="N283" i="2"/>
  <c r="N69" i="2"/>
  <c r="N73" i="2"/>
  <c r="N92" i="2"/>
  <c r="N104" i="2"/>
  <c r="N114" i="2"/>
  <c r="N141" i="2"/>
  <c r="N145" i="2"/>
  <c r="N164" i="2"/>
  <c r="N172" i="2"/>
  <c r="N180" i="2"/>
  <c r="N192" i="2"/>
  <c r="N226" i="2"/>
  <c r="N268" i="2"/>
  <c r="N279" i="2"/>
  <c r="N281" i="2"/>
  <c r="W5" i="2"/>
  <c r="N51" i="2"/>
  <c r="N53" i="2"/>
  <c r="N59" i="2"/>
  <c r="N61" i="2"/>
  <c r="N65" i="2"/>
  <c r="N79" i="2"/>
  <c r="N84" i="2"/>
  <c r="N96" i="2"/>
  <c r="N102" i="2"/>
  <c r="N106" i="2"/>
  <c r="N123" i="2"/>
  <c r="N125" i="2"/>
  <c r="N131" i="2"/>
  <c r="N133" i="2"/>
  <c r="N137" i="2"/>
  <c r="N151" i="2"/>
  <c r="N156" i="2"/>
  <c r="N184" i="2"/>
  <c r="N190" i="2"/>
  <c r="N194" i="2"/>
  <c r="N248" i="2"/>
  <c r="N250" i="2"/>
  <c r="N276" i="2"/>
  <c r="W28" i="2"/>
  <c r="N20" i="2"/>
  <c r="N115" i="2"/>
  <c r="N121" i="2"/>
  <c r="N129" i="2"/>
  <c r="N148" i="2"/>
  <c r="N160" i="2"/>
  <c r="N166" i="2"/>
  <c r="N168" i="2"/>
  <c r="N174" i="2"/>
  <c r="N176" i="2"/>
  <c r="N182" i="2"/>
  <c r="N186" i="2"/>
  <c r="N203" i="2"/>
  <c r="N205" i="2"/>
  <c r="N211" i="2"/>
  <c r="N213" i="2"/>
  <c r="N219" i="2"/>
  <c r="N221" i="2"/>
  <c r="N227" i="2"/>
  <c r="N229" i="2"/>
  <c r="N235" i="2"/>
  <c r="N237" i="2"/>
  <c r="N243" i="2"/>
  <c r="N245" i="2"/>
  <c r="N256" i="2"/>
  <c r="N258" i="2"/>
  <c r="N270" i="2"/>
  <c r="N284" i="2"/>
  <c r="N8" i="2"/>
  <c r="N10" i="2"/>
  <c r="N285" i="2"/>
  <c r="N18" i="2"/>
  <c r="N35" i="2"/>
  <c r="N37" i="2"/>
  <c r="N41" i="2"/>
  <c r="N68" i="2"/>
  <c r="N80" i="2"/>
  <c r="N107" i="2"/>
  <c r="N109" i="2"/>
  <c r="N113" i="2"/>
  <c r="N140" i="2"/>
  <c r="N152" i="2"/>
  <c r="N195" i="2"/>
  <c r="N197" i="2"/>
  <c r="N201" i="2"/>
  <c r="N209" i="2"/>
  <c r="N217" i="2"/>
  <c r="N225" i="2"/>
  <c r="N233" i="2"/>
  <c r="N241" i="2"/>
  <c r="N251" i="2"/>
  <c r="N253" i="2"/>
  <c r="N25" i="2"/>
  <c r="N33" i="2"/>
  <c r="N52" i="2"/>
  <c r="N60" i="2"/>
  <c r="N72" i="2"/>
  <c r="N101" i="2"/>
  <c r="N105" i="2"/>
  <c r="N124" i="2"/>
  <c r="N132" i="2"/>
  <c r="N144" i="2"/>
  <c r="N187" i="2"/>
  <c r="N189" i="2"/>
  <c r="N193" i="2"/>
  <c r="N249" i="2"/>
  <c r="N259" i="2"/>
  <c r="N261" i="2"/>
  <c r="N26" i="2"/>
  <c r="N30" i="2"/>
  <c r="N32" i="2"/>
  <c r="N38" i="2"/>
  <c r="N3" i="2"/>
  <c r="N6" i="2"/>
  <c r="N45" i="2"/>
  <c r="N49" i="2"/>
  <c r="N57" i="2"/>
  <c r="N71" i="2"/>
  <c r="N88" i="2"/>
  <c r="N117" i="2"/>
  <c r="N44" i="2"/>
  <c r="N64" i="2"/>
  <c r="N70" i="2"/>
  <c r="N74" i="2"/>
  <c r="N93" i="2"/>
  <c r="N97" i="2"/>
  <c r="N111" i="2"/>
  <c r="N116" i="2"/>
  <c r="N136" i="2"/>
  <c r="N142" i="2"/>
  <c r="N146" i="2"/>
  <c r="N163" i="2"/>
  <c r="N165" i="2"/>
  <c r="N171" i="2"/>
  <c r="N173" i="2"/>
  <c r="N179" i="2"/>
  <c r="N181" i="2"/>
  <c r="N185" i="2"/>
  <c r="N199" i="2"/>
  <c r="N204" i="2"/>
  <c r="N212" i="2"/>
  <c r="N220" i="2"/>
  <c r="N228" i="2"/>
  <c r="N236" i="2"/>
  <c r="N244" i="2"/>
  <c r="N255" i="2"/>
  <c r="N257" i="2"/>
  <c r="N267" i="2"/>
  <c r="N269" i="2"/>
  <c r="N280" i="2"/>
  <c r="N282" i="2"/>
  <c r="N289" i="2"/>
  <c r="N13" i="2"/>
  <c r="N19" i="2"/>
  <c r="N27" i="2"/>
  <c r="N31" i="2"/>
  <c r="N39" i="2"/>
  <c r="N11" i="2"/>
  <c r="N17" i="2"/>
  <c r="N23" i="2"/>
  <c r="N36" i="2"/>
  <c r="N48" i="2"/>
  <c r="N56" i="2"/>
  <c r="N83" i="2"/>
  <c r="N85" i="2"/>
  <c r="N89" i="2"/>
  <c r="N108" i="2"/>
  <c r="N120" i="2"/>
  <c r="N128" i="2"/>
  <c r="N155" i="2"/>
  <c r="N157" i="2"/>
  <c r="N161" i="2"/>
  <c r="N169" i="2"/>
  <c r="N177" i="2"/>
  <c r="N196" i="2"/>
  <c r="N252" i="2"/>
  <c r="N265" i="2"/>
  <c r="N275" i="2"/>
  <c r="N277" i="2"/>
  <c r="N287" i="2"/>
  <c r="W4" i="2"/>
  <c r="W26" i="2"/>
  <c r="W3" i="2"/>
  <c r="W7" i="2"/>
  <c r="N286" i="2"/>
  <c r="N29" i="2"/>
  <c r="N43" i="2"/>
  <c r="N67" i="2"/>
  <c r="N91" i="2"/>
  <c r="N99" i="2"/>
  <c r="N139" i="2"/>
  <c r="N288" i="2"/>
  <c r="W9" i="2" l="1"/>
  <c r="X3" i="2" s="1"/>
  <c r="W29" i="2"/>
  <c r="X7" i="2" l="1"/>
  <c r="X4" i="2"/>
  <c r="X27" i="2"/>
  <c r="X28" i="2"/>
  <c r="X26" i="2"/>
  <c r="X29" i="2" s="1"/>
  <c r="X6" i="2"/>
  <c r="X5" i="2"/>
  <c r="X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2" authorId="0" shapeId="0" xr:uid="{ED245E45-3B98-A642-9BAB-3C37EC0C38EE}">
      <text>
        <r>
          <rPr>
            <sz val="12"/>
            <color rgb="FF000000"/>
            <rFont val="Calibri"/>
            <family val="2"/>
          </rPr>
          <t>PVCs in all the crediting period</t>
        </r>
      </text>
    </comment>
    <comment ref="V27" authorId="0" shapeId="0" xr:uid="{C0B02F17-47BB-2D4C-BB49-221D7FCB7C9A}">
      <text>
        <r>
          <rPr>
            <sz val="12"/>
            <color rgb="FF000000"/>
            <rFont val="Calibri"/>
            <family val="2"/>
          </rPr>
          <t xml:space="preserve">Guido Cencini    (2023-07-24 16:32:58)
</t>
        </r>
        <r>
          <rPr>
            <sz val="12"/>
            <color rgb="FF000000"/>
            <rFont val="Calibri"/>
            <family val="2"/>
          </rPr>
          <t>Long-term cultivation and cultivation with fallow periods for the purpose of the carbon baseline are considered equally following AR-TOOL14 v4.2 Section 5</t>
        </r>
      </text>
    </comment>
  </commentList>
</comments>
</file>

<file path=xl/sharedStrings.xml><?xml version="1.0" encoding="utf-8"?>
<sst xmlns="http://schemas.openxmlformats.org/spreadsheetml/2006/main" count="1782" uniqueCount="394">
  <si>
    <t>Starting date</t>
  </si>
  <si>
    <t>Project intervention</t>
  </si>
  <si>
    <t>Monte Carmelo</t>
  </si>
  <si>
    <t>Group</t>
  </si>
  <si>
    <t>La Libertad</t>
  </si>
  <si>
    <t>FP - Forest Plantation</t>
  </si>
  <si>
    <t>Individual</t>
  </si>
  <si>
    <t>Purucila</t>
  </si>
  <si>
    <t>Santa Ana</t>
  </si>
  <si>
    <t>Parcelamiento Acte</t>
  </si>
  <si>
    <t>San Andrés</t>
  </si>
  <si>
    <t>Cooperativa La Palma</t>
  </si>
  <si>
    <t>Las Cruces</t>
  </si>
  <si>
    <t>Nuevo Horizonte</t>
  </si>
  <si>
    <t>Nueva Esperanza</t>
  </si>
  <si>
    <t>Sayaxche</t>
  </si>
  <si>
    <t>Las Camelias</t>
  </si>
  <si>
    <t>El Eden</t>
  </si>
  <si>
    <t>Tezulutlan I</t>
  </si>
  <si>
    <t>Santa Rita</t>
  </si>
  <si>
    <t>Flores</t>
  </si>
  <si>
    <t>Tierra Blanca</t>
  </si>
  <si>
    <t>Setul</t>
  </si>
  <si>
    <t>Canahan</t>
  </si>
  <si>
    <t>Santo Domingo</t>
  </si>
  <si>
    <t>Cruce Semuy</t>
  </si>
  <si>
    <t>Nueva Colorada</t>
  </si>
  <si>
    <t>Parcelamiento El Sinte</t>
  </si>
  <si>
    <t>Nuevo Coban</t>
  </si>
  <si>
    <t>Agriculture</t>
  </si>
  <si>
    <t>Nuevo Amanecer</t>
  </si>
  <si>
    <t>Paso del Norte</t>
  </si>
  <si>
    <t>Vista Hermosa Los Chorros</t>
  </si>
  <si>
    <t>San Juan de Dios</t>
  </si>
  <si>
    <t>Type of participant</t>
  </si>
  <si>
    <t>San Francisco</t>
  </si>
  <si>
    <t>Guamil joven</t>
  </si>
  <si>
    <t># Caoba</t>
  </si>
  <si>
    <t># Cedro</t>
  </si>
  <si>
    <t>El Caoba</t>
  </si>
  <si>
    <t>San Juaquin</t>
  </si>
  <si>
    <t>Poptun</t>
  </si>
  <si>
    <t>Santa Melia</t>
  </si>
  <si>
    <t>Entre Rios</t>
  </si>
  <si>
    <t>Las Pozas</t>
  </si>
  <si>
    <t>Agua Chiquita</t>
  </si>
  <si>
    <t>Las Mojaras</t>
  </si>
  <si>
    <t>Km 40</t>
  </si>
  <si>
    <t>Caserio La Isla</t>
  </si>
  <si>
    <t>Saragoza</t>
  </si>
  <si>
    <t>El Rosalito</t>
  </si>
  <si>
    <t>El Chal</t>
  </si>
  <si>
    <t>Tezulutlan l</t>
  </si>
  <si>
    <t>Unión Maya Itza</t>
  </si>
  <si>
    <t>El Buen retiro</t>
  </si>
  <si>
    <t>Tezulutlan II</t>
  </si>
  <si>
    <t>Los Angeles</t>
  </si>
  <si>
    <t>San Antonio Seinup</t>
  </si>
  <si>
    <t>La Pita</t>
  </si>
  <si>
    <t>La Laguna Perdida</t>
  </si>
  <si>
    <t>Nueva Libertad</t>
  </si>
  <si>
    <t>El Polol</t>
  </si>
  <si>
    <t>El Juleque</t>
  </si>
  <si>
    <t>Participants 2020 - 2023 &amp; Baseline</t>
  </si>
  <si>
    <t>Community name</t>
  </si>
  <si>
    <t>Municipality</t>
  </si>
  <si>
    <t>Land and Natural Resource Use (before zeroCARBON)</t>
  </si>
  <si>
    <t>Quantity (#trees)</t>
  </si>
  <si>
    <t>Somma di Extent of project area (ha) tot</t>
  </si>
  <si>
    <t>ha Caoba</t>
  </si>
  <si>
    <t>ha Cedro</t>
  </si>
  <si>
    <t>Potencial PVCs (tCO2e)</t>
  </si>
  <si>
    <t>Plantation density (plant/ha)</t>
  </si>
  <si>
    <t>Planting year</t>
  </si>
  <si>
    <t xml:space="preserve">Planting system </t>
  </si>
  <si>
    <t>Stratum</t>
  </si>
  <si>
    <t>Area</t>
  </si>
  <si>
    <t>Area (%)</t>
  </si>
  <si>
    <t>Pastureland</t>
  </si>
  <si>
    <t>Forest plantation</t>
  </si>
  <si>
    <t>I</t>
  </si>
  <si>
    <t>II</t>
  </si>
  <si>
    <t>III</t>
  </si>
  <si>
    <t>Agroforestry</t>
  </si>
  <si>
    <t>IV</t>
  </si>
  <si>
    <t>V</t>
  </si>
  <si>
    <t>VI</t>
  </si>
  <si>
    <t>Total</t>
  </si>
  <si>
    <t>System</t>
  </si>
  <si>
    <t>Variables</t>
  </si>
  <si>
    <t>Value</t>
  </si>
  <si>
    <t>Management</t>
  </si>
  <si>
    <t xml:space="preserve">1 - FP </t>
  </si>
  <si>
    <t>n trees/ha</t>
  </si>
  <si>
    <t xml:space="preserve">CAP Caoba ton/ha </t>
  </si>
  <si>
    <t>Long term avarage</t>
  </si>
  <si>
    <t xml:space="preserve">CAP Cedro ton/ha </t>
  </si>
  <si>
    <t>2 - SAF</t>
  </si>
  <si>
    <t>CAP Caoba ton/ha SAF</t>
  </si>
  <si>
    <t>CAP Cedro ton/ha SAF</t>
  </si>
  <si>
    <t>Baseline scenario</t>
  </si>
  <si>
    <t>Stratum </t>
  </si>
  <si>
    <t>Area (ha)</t>
  </si>
  <si>
    <t>%</t>
  </si>
  <si>
    <t>Cropland - Long term cultivation</t>
  </si>
  <si>
    <t>Cropland with fallow period - Guamil</t>
  </si>
  <si>
    <t>Totale</t>
  </si>
  <si>
    <t>2020_1</t>
  </si>
  <si>
    <t>2020_2</t>
  </si>
  <si>
    <t>2020_3</t>
  </si>
  <si>
    <t>2020_4</t>
  </si>
  <si>
    <t>2020_5</t>
  </si>
  <si>
    <t>2020_6</t>
  </si>
  <si>
    <t>2020_7</t>
  </si>
  <si>
    <t>2020_8</t>
  </si>
  <si>
    <t>2020_9</t>
  </si>
  <si>
    <t>2020_10</t>
  </si>
  <si>
    <t>2020_11</t>
  </si>
  <si>
    <t>2020_12</t>
  </si>
  <si>
    <t>2020_13</t>
  </si>
  <si>
    <t>2020_14</t>
  </si>
  <si>
    <t>2020_15</t>
  </si>
  <si>
    <t>2020_16</t>
  </si>
  <si>
    <t>2020_17</t>
  </si>
  <si>
    <t>2021_1</t>
  </si>
  <si>
    <t>2021_2</t>
  </si>
  <si>
    <t>2021_3</t>
  </si>
  <si>
    <t>2021_4</t>
  </si>
  <si>
    <t>2021_5</t>
  </si>
  <si>
    <t>2021_6</t>
  </si>
  <si>
    <t>2021_7</t>
  </si>
  <si>
    <t>2021_8</t>
  </si>
  <si>
    <t>2021_9</t>
  </si>
  <si>
    <t>2022_3</t>
  </si>
  <si>
    <t>2022_4</t>
  </si>
  <si>
    <t>2022_5</t>
  </si>
  <si>
    <t>2022_6</t>
  </si>
  <si>
    <t>2022_7</t>
  </si>
  <si>
    <t>2022_8</t>
  </si>
  <si>
    <t>2022_9</t>
  </si>
  <si>
    <t>2022_10</t>
  </si>
  <si>
    <t>2022_11</t>
  </si>
  <si>
    <t>2022_12</t>
  </si>
  <si>
    <t>2022_13</t>
  </si>
  <si>
    <t>2022_14</t>
  </si>
  <si>
    <t>2022_15</t>
  </si>
  <si>
    <t>2022_16</t>
  </si>
  <si>
    <t>2022_17</t>
  </si>
  <si>
    <t>2022_18</t>
  </si>
  <si>
    <t>2022_19</t>
  </si>
  <si>
    <t>2022_20</t>
  </si>
  <si>
    <t>2022_21</t>
  </si>
  <si>
    <t>2022_22</t>
  </si>
  <si>
    <t>2022_23</t>
  </si>
  <si>
    <t>2022_24</t>
  </si>
  <si>
    <t>2022_25</t>
  </si>
  <si>
    <t>2022_26</t>
  </si>
  <si>
    <t>2022_27</t>
  </si>
  <si>
    <t>2022_28</t>
  </si>
  <si>
    <t>2022_29</t>
  </si>
  <si>
    <t>2022_30</t>
  </si>
  <si>
    <t>2022_31</t>
  </si>
  <si>
    <t>2022_32</t>
  </si>
  <si>
    <t>2022_33</t>
  </si>
  <si>
    <t>2022_34</t>
  </si>
  <si>
    <t>2022_35</t>
  </si>
  <si>
    <t>2022_36</t>
  </si>
  <si>
    <t>2022_37</t>
  </si>
  <si>
    <t>2022_38</t>
  </si>
  <si>
    <t>2022_39</t>
  </si>
  <si>
    <t>2022_40</t>
  </si>
  <si>
    <t>2022_41</t>
  </si>
  <si>
    <t>2022_42</t>
  </si>
  <si>
    <t>2022_43</t>
  </si>
  <si>
    <t>2022_44</t>
  </si>
  <si>
    <t>2022_45</t>
  </si>
  <si>
    <t>2022_46</t>
  </si>
  <si>
    <t>2022_47</t>
  </si>
  <si>
    <t>2022_48</t>
  </si>
  <si>
    <t>2022_49</t>
  </si>
  <si>
    <t>2022_50</t>
  </si>
  <si>
    <t>2022_51</t>
  </si>
  <si>
    <t>2022_52</t>
  </si>
  <si>
    <t>2022_53</t>
  </si>
  <si>
    <t>2022_54</t>
  </si>
  <si>
    <t>2022_55</t>
  </si>
  <si>
    <t>2022_56</t>
  </si>
  <si>
    <t>2022_57</t>
  </si>
  <si>
    <t>2022_58</t>
  </si>
  <si>
    <t>2022_59</t>
  </si>
  <si>
    <t>2022_60</t>
  </si>
  <si>
    <t>2022_61</t>
  </si>
  <si>
    <t>2022_62</t>
  </si>
  <si>
    <t>2022_63</t>
  </si>
  <si>
    <t>2022_64</t>
  </si>
  <si>
    <t>2022_65</t>
  </si>
  <si>
    <t>2022_66</t>
  </si>
  <si>
    <t>2022_67</t>
  </si>
  <si>
    <t>2022_68</t>
  </si>
  <si>
    <t>2022_69</t>
  </si>
  <si>
    <t>2022_70</t>
  </si>
  <si>
    <t>2022_71</t>
  </si>
  <si>
    <t>2022_72</t>
  </si>
  <si>
    <t>2022_73</t>
  </si>
  <si>
    <t>2022_74</t>
  </si>
  <si>
    <t>2022_75</t>
  </si>
  <si>
    <t>2022_76</t>
  </si>
  <si>
    <t>2022_77</t>
  </si>
  <si>
    <t>2022_78</t>
  </si>
  <si>
    <t>2022_79</t>
  </si>
  <si>
    <t>2022_80</t>
  </si>
  <si>
    <t>2022_81</t>
  </si>
  <si>
    <t>2022_82</t>
  </si>
  <si>
    <t>2022_83</t>
  </si>
  <si>
    <t>2022_84</t>
  </si>
  <si>
    <t>2022_85</t>
  </si>
  <si>
    <t>2022_86</t>
  </si>
  <si>
    <t>2022_87</t>
  </si>
  <si>
    <t>2022_88</t>
  </si>
  <si>
    <t>2022_89</t>
  </si>
  <si>
    <t>2022_90</t>
  </si>
  <si>
    <t>2022_91</t>
  </si>
  <si>
    <t>2022_92</t>
  </si>
  <si>
    <t>2022_93</t>
  </si>
  <si>
    <t>2022_94</t>
  </si>
  <si>
    <t>2022_95</t>
  </si>
  <si>
    <t>2022_96</t>
  </si>
  <si>
    <t>2022_97</t>
  </si>
  <si>
    <t>2023_4</t>
  </si>
  <si>
    <t>2023_5</t>
  </si>
  <si>
    <t>2023_6</t>
  </si>
  <si>
    <t>2023_7</t>
  </si>
  <si>
    <t>2023_8</t>
  </si>
  <si>
    <t>2023_9</t>
  </si>
  <si>
    <t>2023_10</t>
  </si>
  <si>
    <t>2023_11</t>
  </si>
  <si>
    <t>2023_12</t>
  </si>
  <si>
    <t>2023_13</t>
  </si>
  <si>
    <t>2023_14</t>
  </si>
  <si>
    <t>2023_15</t>
  </si>
  <si>
    <t>2023_16</t>
  </si>
  <si>
    <t>2023_17</t>
  </si>
  <si>
    <t>2023_18</t>
  </si>
  <si>
    <t>2023_19</t>
  </si>
  <si>
    <t>2023_20</t>
  </si>
  <si>
    <t>2023_21</t>
  </si>
  <si>
    <t>2023_22</t>
  </si>
  <si>
    <t>2023_23</t>
  </si>
  <si>
    <t>2023_24</t>
  </si>
  <si>
    <t>2023_25</t>
  </si>
  <si>
    <t>2023_26</t>
  </si>
  <si>
    <t>2023_27</t>
  </si>
  <si>
    <t>2023_28</t>
  </si>
  <si>
    <t>2023_29</t>
  </si>
  <si>
    <t>2023_30</t>
  </si>
  <si>
    <t>2023_31</t>
  </si>
  <si>
    <t>2023_32</t>
  </si>
  <si>
    <t>2023_33</t>
  </si>
  <si>
    <t>2023_34</t>
  </si>
  <si>
    <t>2023_35</t>
  </si>
  <si>
    <t>2023_36</t>
  </si>
  <si>
    <t>2023_37</t>
  </si>
  <si>
    <t>2023_38</t>
  </si>
  <si>
    <t>2023_39</t>
  </si>
  <si>
    <t>2023_40</t>
  </si>
  <si>
    <t>2023_41</t>
  </si>
  <si>
    <t>2023_42</t>
  </si>
  <si>
    <t>2023_43</t>
  </si>
  <si>
    <t>2023_44</t>
  </si>
  <si>
    <t>2023_45</t>
  </si>
  <si>
    <t>2023_46</t>
  </si>
  <si>
    <t>2023_47</t>
  </si>
  <si>
    <t>2023_48</t>
  </si>
  <si>
    <t>2023_49</t>
  </si>
  <si>
    <t>2023_50</t>
  </si>
  <si>
    <t>2023_51</t>
  </si>
  <si>
    <t>2023_52</t>
  </si>
  <si>
    <t>2023_53</t>
  </si>
  <si>
    <t>2023_54</t>
  </si>
  <si>
    <t>2023_55</t>
  </si>
  <si>
    <t>2023_56</t>
  </si>
  <si>
    <t>2023_57</t>
  </si>
  <si>
    <t>2023_58</t>
  </si>
  <si>
    <t>2023_59</t>
  </si>
  <si>
    <t>2023_60</t>
  </si>
  <si>
    <t>2023_61</t>
  </si>
  <si>
    <t>2023_62</t>
  </si>
  <si>
    <t>2023_63</t>
  </si>
  <si>
    <t>2023_64</t>
  </si>
  <si>
    <t>2023_65</t>
  </si>
  <si>
    <t>2023_66</t>
  </si>
  <si>
    <t>2023_67</t>
  </si>
  <si>
    <t>2023_68</t>
  </si>
  <si>
    <t>2023_69</t>
  </si>
  <si>
    <t>2023_70</t>
  </si>
  <si>
    <t>2023_71</t>
  </si>
  <si>
    <t>2023_72</t>
  </si>
  <si>
    <t>2023_73</t>
  </si>
  <si>
    <t>2023_74</t>
  </si>
  <si>
    <t>2023_75</t>
  </si>
  <si>
    <t>2023_76</t>
  </si>
  <si>
    <t>2023_77</t>
  </si>
  <si>
    <t>2023_78</t>
  </si>
  <si>
    <t>2023_79</t>
  </si>
  <si>
    <t>2023_80</t>
  </si>
  <si>
    <t>2023_81</t>
  </si>
  <si>
    <t>2023_82</t>
  </si>
  <si>
    <t>2023_83</t>
  </si>
  <si>
    <t>2023_84</t>
  </si>
  <si>
    <t>2023_85</t>
  </si>
  <si>
    <t>2023_86</t>
  </si>
  <si>
    <t>2023_87</t>
  </si>
  <si>
    <t>2023_88</t>
  </si>
  <si>
    <t>2023_89</t>
  </si>
  <si>
    <t>2023_90</t>
  </si>
  <si>
    <t>2023_91</t>
  </si>
  <si>
    <t>2023_92</t>
  </si>
  <si>
    <t>2023_93</t>
  </si>
  <si>
    <t>2023_94</t>
  </si>
  <si>
    <t>2023_95</t>
  </si>
  <si>
    <t>2023_96</t>
  </si>
  <si>
    <t>2023_97</t>
  </si>
  <si>
    <t>2023_98</t>
  </si>
  <si>
    <t>2023_99</t>
  </si>
  <si>
    <t>2023_100</t>
  </si>
  <si>
    <t>2023_101</t>
  </si>
  <si>
    <t>2023_102</t>
  </si>
  <si>
    <t>2023_103</t>
  </si>
  <si>
    <t>2023_104</t>
  </si>
  <si>
    <t>2023_105</t>
  </si>
  <si>
    <t>2023_106</t>
  </si>
  <si>
    <t>2023_107</t>
  </si>
  <si>
    <t>2023_108</t>
  </si>
  <si>
    <t>2023_109</t>
  </si>
  <si>
    <t>2023_110</t>
  </si>
  <si>
    <t>2023_111</t>
  </si>
  <si>
    <t>2023_112</t>
  </si>
  <si>
    <t>2023_113</t>
  </si>
  <si>
    <t>2023_114</t>
  </si>
  <si>
    <t>2023_115</t>
  </si>
  <si>
    <t>2023_116</t>
  </si>
  <si>
    <t>2023_117</t>
  </si>
  <si>
    <t>2023_118</t>
  </si>
  <si>
    <t>2023_119</t>
  </si>
  <si>
    <t>2023_120</t>
  </si>
  <si>
    <t>2023_121</t>
  </si>
  <si>
    <t>2023_122</t>
  </si>
  <si>
    <t>2023_123</t>
  </si>
  <si>
    <t>2023_124</t>
  </si>
  <si>
    <t>2023_125</t>
  </si>
  <si>
    <t>2023_126</t>
  </si>
  <si>
    <t>2023_127</t>
  </si>
  <si>
    <t>2023_128</t>
  </si>
  <si>
    <t>2023_129</t>
  </si>
  <si>
    <t>2023_130</t>
  </si>
  <si>
    <t>2023_131</t>
  </si>
  <si>
    <t>2023_132</t>
  </si>
  <si>
    <t>2023_133</t>
  </si>
  <si>
    <t>2023_134</t>
  </si>
  <si>
    <t>2023_135</t>
  </si>
  <si>
    <t>2023_136</t>
  </si>
  <si>
    <t>2023_137</t>
  </si>
  <si>
    <t>2023_138</t>
  </si>
  <si>
    <t>2023_139</t>
  </si>
  <si>
    <t>2023_140</t>
  </si>
  <si>
    <t>2023_141</t>
  </si>
  <si>
    <t>2023_142</t>
  </si>
  <si>
    <t>2023_143</t>
  </si>
  <si>
    <t>2023_144</t>
  </si>
  <si>
    <t>2023_145</t>
  </si>
  <si>
    <t>2023_146</t>
  </si>
  <si>
    <t>2023_147</t>
  </si>
  <si>
    <t>2023_148</t>
  </si>
  <si>
    <t>2023_149</t>
  </si>
  <si>
    <t>2023_150</t>
  </si>
  <si>
    <t>2023_151</t>
  </si>
  <si>
    <t>2023_152</t>
  </si>
  <si>
    <t>2023_153</t>
  </si>
  <si>
    <t>2023_154</t>
  </si>
  <si>
    <t>2023_155</t>
  </si>
  <si>
    <t>2023_156</t>
  </si>
  <si>
    <t>2023_157</t>
  </si>
  <si>
    <t>2023_158</t>
  </si>
  <si>
    <t>2023_159</t>
  </si>
  <si>
    <t>2023_160</t>
  </si>
  <si>
    <t>2023_161</t>
  </si>
  <si>
    <t>2023_162</t>
  </si>
  <si>
    <t>2023_163</t>
  </si>
  <si>
    <t>2023_164</t>
  </si>
  <si>
    <t>2023_165</t>
  </si>
  <si>
    <t>2023_166</t>
  </si>
  <si>
    <t>2023_1</t>
  </si>
  <si>
    <t>2023_2</t>
  </si>
  <si>
    <t>2023_3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</si>
</sst>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20"/>
      <color rgb="FF0070C0"/>
      <name val="Calibri"/>
      <family val="2"/>
    </font>
    <font>
      <b/>
      <sz val="12"/>
      <color theme="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Helvetica Neue"/>
      <family val="2"/>
    </font>
    <font>
      <sz val="12"/>
      <color rgb="FF000000"/>
      <name val="Helvetica Neue"/>
      <family val="2"/>
    </font>
    <font>
      <b/>
      <sz val="12"/>
      <color rgb="FF0070C0"/>
      <name val="Calibri"/>
      <family val="2"/>
    </font>
    <font>
      <b/>
      <sz val="12"/>
      <color rgb="FF000000"/>
      <name val="Calibri"/>
      <family val="2"/>
    </font>
    <font>
      <i/>
      <sz val="12"/>
      <color theme="1"/>
      <name val="Calibri"/>
      <family val="2"/>
    </font>
    <font>
      <i/>
      <sz val="12"/>
      <color rgb="FF000000"/>
      <name val="Calibri"/>
      <family val="2"/>
    </font>
    <font>
      <b/>
      <sz val="11"/>
      <color rgb="FF0070C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8">
    <xf numFmtId="0" fontId="0" fillId="0" borderId="0" xfId="0"/>
    <xf numFmtId="0" fontId="2" fillId="0" borderId="1" xfId="1" applyBorder="1"/>
    <xf numFmtId="0" fontId="5" fillId="0" borderId="1" xfId="1" applyFont="1" applyBorder="1" applyAlignment="1">
      <alignment vertical="center"/>
    </xf>
    <xf numFmtId="1" fontId="2" fillId="0" borderId="1" xfId="1" applyNumberFormat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2" fontId="2" fillId="0" borderId="1" xfId="1" applyNumberFormat="1" applyBorder="1" applyAlignment="1">
      <alignment horizontal="center" vertical="center"/>
    </xf>
    <xf numFmtId="3" fontId="2" fillId="0" borderId="1" xfId="1" applyNumberForma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6" fillId="2" borderId="8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center" vertical="center" wrapText="1"/>
    </xf>
    <xf numFmtId="1" fontId="6" fillId="2" borderId="8" xfId="1" applyNumberFormat="1" applyFont="1" applyFill="1" applyBorder="1" applyAlignment="1">
      <alignment horizontal="center" vertical="center" wrapText="1"/>
    </xf>
    <xf numFmtId="164" fontId="6" fillId="2" borderId="8" xfId="1" applyNumberFormat="1" applyFont="1" applyFill="1" applyBorder="1" applyAlignment="1">
      <alignment horizontal="center" vertical="center" wrapText="1"/>
    </xf>
    <xf numFmtId="2" fontId="6" fillId="2" borderId="8" xfId="1" applyNumberFormat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" fillId="0" borderId="7" xfId="1" applyBorder="1"/>
    <xf numFmtId="0" fontId="2" fillId="0" borderId="6" xfId="1" applyBorder="1"/>
    <xf numFmtId="0" fontId="2" fillId="0" borderId="4" xfId="1" applyBorder="1"/>
    <xf numFmtId="0" fontId="3" fillId="0" borderId="3" xfId="1" applyFont="1" applyBorder="1" applyAlignment="1">
      <alignment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/>
    <xf numFmtId="0" fontId="3" fillId="0" borderId="10" xfId="1" applyFont="1" applyBorder="1" applyAlignment="1">
      <alignment horizontal="left" vertical="center"/>
    </xf>
    <xf numFmtId="1" fontId="3" fillId="0" borderId="10" xfId="1" applyNumberFormat="1" applyFont="1" applyBorder="1" applyAlignment="1">
      <alignment horizontal="center" vertical="center"/>
    </xf>
    <xf numFmtId="1" fontId="2" fillId="0" borderId="10" xfId="1" applyNumberForma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2" fontId="3" fillId="0" borderId="10" xfId="1" applyNumberFormat="1" applyFont="1" applyBorder="1" applyAlignment="1">
      <alignment horizontal="center" vertical="center"/>
    </xf>
    <xf numFmtId="3" fontId="3" fillId="0" borderId="10" xfId="1" applyNumberFormat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3" fontId="8" fillId="0" borderId="10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2" fillId="0" borderId="3" xfId="1" applyBorder="1"/>
    <xf numFmtId="0" fontId="9" fillId="0" borderId="10" xfId="1" applyFont="1" applyBorder="1"/>
    <xf numFmtId="0" fontId="10" fillId="0" borderId="10" xfId="1" applyFont="1" applyBorder="1"/>
    <xf numFmtId="2" fontId="9" fillId="0" borderId="10" xfId="1" applyNumberFormat="1" applyFont="1" applyBorder="1"/>
    <xf numFmtId="165" fontId="9" fillId="0" borderId="10" xfId="1" applyNumberFormat="1" applyFont="1" applyBorder="1"/>
    <xf numFmtId="0" fontId="2" fillId="0" borderId="5" xfId="1" applyBorder="1"/>
    <xf numFmtId="0" fontId="3" fillId="0" borderId="4" xfId="1" applyFont="1" applyBorder="1" applyAlignment="1">
      <alignment vertical="center"/>
    </xf>
    <xf numFmtId="0" fontId="4" fillId="0" borderId="10" xfId="1" applyFont="1" applyBorder="1"/>
    <xf numFmtId="0" fontId="9" fillId="3" borderId="10" xfId="1" applyFont="1" applyFill="1" applyBorder="1" applyAlignment="1">
      <alignment horizontal="right" vertical="center"/>
    </xf>
    <xf numFmtId="166" fontId="8" fillId="3" borderId="10" xfId="1" applyNumberFormat="1" applyFont="1" applyFill="1" applyBorder="1" applyAlignment="1">
      <alignment horizontal="right" vertical="center"/>
    </xf>
    <xf numFmtId="9" fontId="9" fillId="3" borderId="10" xfId="1" applyNumberFormat="1" applyFont="1" applyFill="1" applyBorder="1" applyAlignment="1">
      <alignment horizontal="right" vertical="center"/>
    </xf>
    <xf numFmtId="2" fontId="8" fillId="3" borderId="10" xfId="1" applyNumberFormat="1" applyFont="1" applyFill="1" applyBorder="1" applyAlignment="1">
      <alignment horizontal="right" vertical="center"/>
    </xf>
    <xf numFmtId="0" fontId="8" fillId="3" borderId="10" xfId="1" applyFont="1" applyFill="1" applyBorder="1" applyAlignment="1">
      <alignment horizontal="right" vertical="center"/>
    </xf>
    <xf numFmtId="0" fontId="3" fillId="0" borderId="2" xfId="1" applyFont="1" applyBorder="1" applyAlignment="1">
      <alignment vertical="center"/>
    </xf>
    <xf numFmtId="0" fontId="11" fillId="0" borderId="10" xfId="1" applyFont="1" applyBorder="1" applyAlignment="1">
      <alignment horizontal="left" vertical="center" wrapText="1"/>
    </xf>
    <xf numFmtId="0" fontId="11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left" vertical="center"/>
    </xf>
    <xf numFmtId="0" fontId="13" fillId="0" borderId="10" xfId="1" applyFont="1" applyBorder="1"/>
    <xf numFmtId="3" fontId="7" fillId="0" borderId="10" xfId="1" applyNumberFormat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left"/>
    </xf>
    <xf numFmtId="2" fontId="12" fillId="0" borderId="10" xfId="1" applyNumberFormat="1" applyFont="1" applyBorder="1" applyAlignment="1">
      <alignment horizontal="center"/>
    </xf>
    <xf numFmtId="0" fontId="3" fillId="0" borderId="10" xfId="1" applyFont="1" applyBorder="1"/>
    <xf numFmtId="0" fontId="12" fillId="0" borderId="10" xfId="1" applyFont="1" applyBorder="1" applyAlignment="1">
      <alignment horizontal="left"/>
    </xf>
    <xf numFmtId="2" fontId="7" fillId="0" borderId="10" xfId="1" applyNumberFormat="1" applyFont="1" applyBorder="1" applyAlignment="1">
      <alignment horizontal="center"/>
    </xf>
    <xf numFmtId="0" fontId="3" fillId="0" borderId="4" xfId="1" applyFont="1" applyBorder="1"/>
    <xf numFmtId="0" fontId="15" fillId="0" borderId="10" xfId="1" applyFont="1" applyBorder="1"/>
    <xf numFmtId="0" fontId="16" fillId="0" borderId="10" xfId="1" applyFont="1" applyBorder="1"/>
    <xf numFmtId="0" fontId="17" fillId="0" borderId="10" xfId="1" applyFont="1" applyBorder="1"/>
    <xf numFmtId="2" fontId="17" fillId="0" borderId="10" xfId="1" applyNumberFormat="1" applyFont="1" applyBorder="1"/>
    <xf numFmtId="165" fontId="8" fillId="0" borderId="10" xfId="1" applyNumberFormat="1" applyFont="1" applyBorder="1"/>
    <xf numFmtId="9" fontId="17" fillId="0" borderId="10" xfId="2" applyFont="1" applyBorder="1"/>
    <xf numFmtId="0" fontId="3" fillId="0" borderId="4" xfId="1" applyFont="1" applyBorder="1" applyAlignment="1">
      <alignment horizontal="left" vertical="center"/>
    </xf>
    <xf numFmtId="1" fontId="3" fillId="0" borderId="4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/>
    </xf>
    <xf numFmtId="3" fontId="3" fillId="0" borderId="4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1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left"/>
    </xf>
    <xf numFmtId="0" fontId="11" fillId="0" borderId="12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left"/>
    </xf>
  </cellXfs>
  <cellStyles count="3">
    <cellStyle name="Normale" xfId="0" builtinId="0"/>
    <cellStyle name="Normale 2" xfId="1" xr:uid="{DF0E47CF-3CF9-DB43-A23B-720390498D03}"/>
    <cellStyle name="Percentuale 2" xfId="2" xr:uid="{2677C3DB-BABE-E740-BD52-A4A44CB769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/Volumes/GoogleDrive/.shortcut-targets-by-id/1f9pd3PvkWL2es0mOGq8MczEdaLW0pTWa/Operations/Crediti%20di%20carbonio/Plan%20vivo/PDD/Final/zeroCARBON_shared/zeroCARBON_PDD_attachments/6_Carbon%20calculation%20spreedshet_v3/V3/Annex%206%20_Carbon%20calculation%20spreadsheet%20and%20tech%20specs_v3_03_05_2024.xlsx" TargetMode="External"/><Relationship Id="rId2" Type="http://schemas.microsoft.com/office/2019/04/relationships/externalLinkLongPath" Target="/Volumes/GoogleDrive/.shortcut-targets-by-id/1f9pd3PvkWL2es0mOGq8MczEdaLW0pTWa/Operations/Crediti%20di%20carbonio/Plan%20vivo/PDD/Final/zeroCARBON_shared/zeroCARBON_PDD_attachments/6_Carbon%20calculation%20spreedshet_v3/V3/Annex%206%20_Carbon%20calculation%20spreadsheet%20and%20tech%20specs_v3_03_05_2024.xlsx?1D23AD91" TargetMode="External"/><Relationship Id="rId1" Type="http://schemas.openxmlformats.org/officeDocument/2006/relationships/externalLinkPath" Target="file:///1D23AD91/Annex%206%20_Carbon%20calculation%20spreadsheet%20and%20tech%20specs_v3_03_05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GUIDE"/>
      <sheetName val="Carbon calcultations"/>
      <sheetName val="SiteIndex"/>
      <sheetName val="ANR carbon assessment"/>
      <sheetName val="dSOCt,i 1"/>
      <sheetName val="Carbon Benefit Project_Check"/>
      <sheetName val="Carbon project in time_general"/>
      <sheetName val="Participants + Baseline Strat"/>
      <sheetName val="Monitoring"/>
    </sheetNames>
    <sheetDataSet>
      <sheetData sheetId="0"/>
      <sheetData sheetId="1">
        <row r="45">
          <cell r="AW45">
            <v>277.24610745620186</v>
          </cell>
        </row>
        <row r="82">
          <cell r="AW82">
            <v>172.45350161042393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F23DB-2CA8-6046-8FE1-52872B913486}">
  <sheetPr>
    <tabColor rgb="FFECECEC"/>
  </sheetPr>
  <dimension ref="A1:AA1000"/>
  <sheetViews>
    <sheetView tabSelected="1" zoomScale="108" workbookViewId="0">
      <selection activeCell="C1" sqref="C1:C1048576"/>
    </sheetView>
  </sheetViews>
  <sheetFormatPr baseColWidth="10" defaultColWidth="11.1640625" defaultRowHeight="15" customHeight="1" x14ac:dyDescent="0.2"/>
  <cols>
    <col min="1" max="1" width="2.33203125" style="1" customWidth="1"/>
    <col min="2" max="2" width="14.33203125" style="74" bestFit="1" customWidth="1"/>
    <col min="3" max="3" width="15.5" style="1" customWidth="1"/>
    <col min="4" max="5" width="13.83203125" style="1" customWidth="1"/>
    <col min="6" max="6" width="22.5" style="1" bestFit="1" customWidth="1"/>
    <col min="7" max="7" width="19.33203125" style="1" customWidth="1"/>
    <col min="8" max="10" width="10.5" style="3" customWidth="1"/>
    <col min="11" max="11" width="19" style="4" customWidth="1"/>
    <col min="12" max="13" width="10.5" style="5" customWidth="1"/>
    <col min="14" max="14" width="10.5" style="6" customWidth="1"/>
    <col min="15" max="15" width="18.5" style="1" customWidth="1"/>
    <col min="16" max="16" width="16" style="1" bestFit="1" customWidth="1"/>
    <col min="17" max="18" width="2.33203125" style="1" customWidth="1"/>
    <col min="19" max="19" width="5.6640625" style="1" customWidth="1"/>
    <col min="20" max="20" width="9.83203125" style="1" customWidth="1"/>
    <col min="21" max="21" width="19.6640625" style="1" bestFit="1" customWidth="1"/>
    <col min="22" max="22" width="9.83203125" style="1" customWidth="1"/>
    <col min="23" max="23" width="12" style="1" customWidth="1"/>
    <col min="24" max="24" width="10.1640625" style="1" customWidth="1"/>
    <col min="25" max="27" width="3.1640625" style="1" customWidth="1"/>
    <col min="28" max="16384" width="11.1640625" style="1"/>
  </cols>
  <sheetData>
    <row r="1" spans="1:25" ht="55" customHeight="1" x14ac:dyDescent="0.2">
      <c r="B1" s="2" t="s">
        <v>63</v>
      </c>
    </row>
    <row r="2" spans="1:25" s="19" customFormat="1" ht="49.5" customHeight="1" x14ac:dyDescent="0.2">
      <c r="A2" s="7"/>
      <c r="B2" s="8" t="s">
        <v>0</v>
      </c>
      <c r="C2" s="9" t="s">
        <v>64</v>
      </c>
      <c r="D2" s="9" t="s">
        <v>34</v>
      </c>
      <c r="E2" s="9" t="s">
        <v>65</v>
      </c>
      <c r="F2" s="9" t="s">
        <v>1</v>
      </c>
      <c r="G2" s="9" t="s">
        <v>66</v>
      </c>
      <c r="H2" s="10" t="s">
        <v>67</v>
      </c>
      <c r="I2" s="10" t="s">
        <v>37</v>
      </c>
      <c r="J2" s="10" t="s">
        <v>38</v>
      </c>
      <c r="K2" s="11" t="s">
        <v>68</v>
      </c>
      <c r="L2" s="12" t="s">
        <v>69</v>
      </c>
      <c r="M2" s="12" t="s">
        <v>70</v>
      </c>
      <c r="N2" s="13" t="s">
        <v>71</v>
      </c>
      <c r="O2" s="14"/>
      <c r="P2" s="9" t="s">
        <v>72</v>
      </c>
      <c r="Q2" s="15"/>
      <c r="R2" s="16"/>
      <c r="S2" s="17"/>
      <c r="T2" s="9" t="s">
        <v>73</v>
      </c>
      <c r="U2" s="9" t="s">
        <v>74</v>
      </c>
      <c r="V2" s="9" t="s">
        <v>75</v>
      </c>
      <c r="W2" s="9" t="s">
        <v>76</v>
      </c>
      <c r="X2" s="9" t="s">
        <v>77</v>
      </c>
      <c r="Y2" s="18"/>
    </row>
    <row r="3" spans="1:25" ht="15.75" customHeight="1" x14ac:dyDescent="0.2">
      <c r="A3" s="20"/>
      <c r="B3" s="21" t="s">
        <v>107</v>
      </c>
      <c r="C3" s="22" t="s">
        <v>2</v>
      </c>
      <c r="D3" s="22" t="s">
        <v>3</v>
      </c>
      <c r="E3" s="22" t="s">
        <v>4</v>
      </c>
      <c r="F3" s="23" t="s">
        <v>5</v>
      </c>
      <c r="G3" s="22" t="s">
        <v>78</v>
      </c>
      <c r="H3" s="24">
        <f t="shared" ref="H3:H129" si="0">+SUM(I3+J3)</f>
        <v>500</v>
      </c>
      <c r="I3" s="25">
        <v>250</v>
      </c>
      <c r="J3" s="25">
        <v>250</v>
      </c>
      <c r="K3" s="26">
        <f t="shared" ref="K3:M66" si="1">H3/$P$3</f>
        <v>0.45004500450045004</v>
      </c>
      <c r="L3" s="27">
        <f t="shared" si="1"/>
        <v>0.22502250225022502</v>
      </c>
      <c r="M3" s="27">
        <f t="shared" si="1"/>
        <v>0.22502250225022502</v>
      </c>
      <c r="N3" s="28">
        <f t="shared" ref="N3:N34" si="2">SUM(L3*$V$16)+(M3*$V$17)</f>
        <v>101.19253129312011</v>
      </c>
      <c r="O3" s="29"/>
      <c r="P3" s="30">
        <v>1111</v>
      </c>
      <c r="Q3" s="31"/>
      <c r="R3" s="32"/>
      <c r="S3" s="33"/>
      <c r="T3" s="34">
        <v>2020</v>
      </c>
      <c r="U3" s="35" t="s">
        <v>79</v>
      </c>
      <c r="V3" s="34" t="s">
        <v>80</v>
      </c>
      <c r="W3" s="36">
        <f>+SUMIF(B3:B289,T3,K3:K289)</f>
        <v>0</v>
      </c>
      <c r="X3" s="37" t="e">
        <f t="shared" ref="X3:X8" si="3">W3/$W$9</f>
        <v>#DIV/0!</v>
      </c>
      <c r="Y3" s="38"/>
    </row>
    <row r="4" spans="1:25" ht="15.75" customHeight="1" x14ac:dyDescent="0.2">
      <c r="A4" s="20"/>
      <c r="B4" s="21" t="s">
        <v>108</v>
      </c>
      <c r="C4" s="22" t="s">
        <v>2</v>
      </c>
      <c r="D4" s="22" t="s">
        <v>3</v>
      </c>
      <c r="E4" s="22" t="s">
        <v>4</v>
      </c>
      <c r="F4" s="23" t="s">
        <v>5</v>
      </c>
      <c r="G4" s="22" t="s">
        <v>78</v>
      </c>
      <c r="H4" s="24">
        <f t="shared" si="0"/>
        <v>500</v>
      </c>
      <c r="I4" s="25">
        <v>250</v>
      </c>
      <c r="J4" s="25">
        <v>250</v>
      </c>
      <c r="K4" s="26">
        <f t="shared" si="1"/>
        <v>0.45004500450045004</v>
      </c>
      <c r="L4" s="27">
        <f t="shared" si="1"/>
        <v>0.22502250225022502</v>
      </c>
      <c r="M4" s="27">
        <f t="shared" si="1"/>
        <v>0.22502250225022502</v>
      </c>
      <c r="N4" s="28">
        <f t="shared" si="2"/>
        <v>101.19253129312011</v>
      </c>
      <c r="O4" s="29"/>
      <c r="P4" s="39"/>
      <c r="Q4" s="32"/>
      <c r="R4" s="32"/>
      <c r="S4" s="33"/>
      <c r="T4" s="34">
        <v>2021</v>
      </c>
      <c r="U4" s="35" t="s">
        <v>79</v>
      </c>
      <c r="V4" s="34" t="s">
        <v>81</v>
      </c>
      <c r="W4" s="36">
        <f>+SUMIF(B4:B290,T4,K4:K290)</f>
        <v>0</v>
      </c>
      <c r="X4" s="37" t="e">
        <f t="shared" si="3"/>
        <v>#DIV/0!</v>
      </c>
      <c r="Y4" s="38"/>
    </row>
    <row r="5" spans="1:25" ht="15.75" customHeight="1" x14ac:dyDescent="0.2">
      <c r="A5" s="20"/>
      <c r="B5" s="21" t="s">
        <v>109</v>
      </c>
      <c r="C5" s="22" t="s">
        <v>2</v>
      </c>
      <c r="D5" s="22" t="s">
        <v>3</v>
      </c>
      <c r="E5" s="22" t="s">
        <v>4</v>
      </c>
      <c r="F5" s="23" t="s">
        <v>5</v>
      </c>
      <c r="G5" s="22" t="s">
        <v>78</v>
      </c>
      <c r="H5" s="24">
        <f t="shared" si="0"/>
        <v>500</v>
      </c>
      <c r="I5" s="25">
        <v>250</v>
      </c>
      <c r="J5" s="25">
        <v>250</v>
      </c>
      <c r="K5" s="26">
        <f t="shared" si="1"/>
        <v>0.45004500450045004</v>
      </c>
      <c r="L5" s="27">
        <f t="shared" si="1"/>
        <v>0.22502250225022502</v>
      </c>
      <c r="M5" s="27">
        <f t="shared" si="1"/>
        <v>0.22502250225022502</v>
      </c>
      <c r="N5" s="28">
        <f t="shared" si="2"/>
        <v>101.19253129312011</v>
      </c>
      <c r="O5" s="29"/>
      <c r="P5" s="32"/>
      <c r="Q5" s="32"/>
      <c r="R5" s="32"/>
      <c r="S5" s="33"/>
      <c r="T5" s="34">
        <v>2022</v>
      </c>
      <c r="U5" s="35" t="s">
        <v>79</v>
      </c>
      <c r="V5" s="34" t="s">
        <v>82</v>
      </c>
      <c r="W5" s="36">
        <f>+SUMIF(B5:B291,T5,K5:K291)</f>
        <v>0</v>
      </c>
      <c r="X5" s="37" t="e">
        <f t="shared" si="3"/>
        <v>#DIV/0!</v>
      </c>
      <c r="Y5" s="38"/>
    </row>
    <row r="6" spans="1:25" ht="15.75" customHeight="1" x14ac:dyDescent="0.2">
      <c r="A6" s="20"/>
      <c r="B6" s="21" t="s">
        <v>110</v>
      </c>
      <c r="C6" s="22" t="s">
        <v>2</v>
      </c>
      <c r="D6" s="22" t="s">
        <v>3</v>
      </c>
      <c r="E6" s="22" t="s">
        <v>4</v>
      </c>
      <c r="F6" s="23" t="s">
        <v>5</v>
      </c>
      <c r="G6" s="22" t="s">
        <v>29</v>
      </c>
      <c r="H6" s="24">
        <f t="shared" si="0"/>
        <v>500</v>
      </c>
      <c r="I6" s="25">
        <v>250</v>
      </c>
      <c r="J6" s="25">
        <v>250</v>
      </c>
      <c r="K6" s="26">
        <f t="shared" si="1"/>
        <v>0.45004500450045004</v>
      </c>
      <c r="L6" s="27">
        <f t="shared" si="1"/>
        <v>0.22502250225022502</v>
      </c>
      <c r="M6" s="27">
        <f t="shared" si="1"/>
        <v>0.22502250225022502</v>
      </c>
      <c r="N6" s="28">
        <f t="shared" si="2"/>
        <v>101.19253129312011</v>
      </c>
      <c r="O6" s="29"/>
      <c r="P6" s="32"/>
      <c r="Q6" s="32"/>
      <c r="R6" s="32"/>
      <c r="S6" s="33"/>
      <c r="T6" s="34"/>
      <c r="U6" s="35" t="s">
        <v>83</v>
      </c>
      <c r="V6" s="34" t="s">
        <v>84</v>
      </c>
      <c r="W6" s="36">
        <f>+SUMIF(B6:B292,T6,K6:K292)</f>
        <v>0</v>
      </c>
      <c r="X6" s="37" t="e">
        <f t="shared" si="3"/>
        <v>#DIV/0!</v>
      </c>
      <c r="Y6" s="38"/>
    </row>
    <row r="7" spans="1:25" ht="15.75" customHeight="1" x14ac:dyDescent="0.2">
      <c r="A7" s="20"/>
      <c r="B7" s="21" t="s">
        <v>111</v>
      </c>
      <c r="C7" s="22" t="s">
        <v>2</v>
      </c>
      <c r="D7" s="22" t="s">
        <v>3</v>
      </c>
      <c r="E7" s="22" t="s">
        <v>4</v>
      </c>
      <c r="F7" s="23" t="s">
        <v>5</v>
      </c>
      <c r="G7" s="22" t="s">
        <v>78</v>
      </c>
      <c r="H7" s="24">
        <f t="shared" si="0"/>
        <v>500</v>
      </c>
      <c r="I7" s="25">
        <v>250</v>
      </c>
      <c r="J7" s="25">
        <v>250</v>
      </c>
      <c r="K7" s="26">
        <f t="shared" si="1"/>
        <v>0.45004500450045004</v>
      </c>
      <c r="L7" s="27">
        <f t="shared" si="1"/>
        <v>0.22502250225022502</v>
      </c>
      <c r="M7" s="27">
        <f t="shared" si="1"/>
        <v>0.22502250225022502</v>
      </c>
      <c r="N7" s="28">
        <f t="shared" si="2"/>
        <v>101.19253129312011</v>
      </c>
      <c r="O7" s="29"/>
      <c r="P7" s="32"/>
      <c r="Q7" s="32"/>
      <c r="R7" s="32"/>
      <c r="S7" s="33"/>
      <c r="T7" s="34">
        <v>2023</v>
      </c>
      <c r="U7" s="35" t="s">
        <v>79</v>
      </c>
      <c r="V7" s="34" t="s">
        <v>85</v>
      </c>
      <c r="W7" s="36">
        <f>+SUMIF(B7:B293,T7,K7:K293)</f>
        <v>0</v>
      </c>
      <c r="X7" s="37" t="e">
        <f t="shared" si="3"/>
        <v>#DIV/0!</v>
      </c>
      <c r="Y7" s="38"/>
    </row>
    <row r="8" spans="1:25" ht="15.75" customHeight="1" x14ac:dyDescent="0.2">
      <c r="A8" s="20"/>
      <c r="B8" s="21" t="s">
        <v>112</v>
      </c>
      <c r="C8" s="22" t="s">
        <v>2</v>
      </c>
      <c r="D8" s="22" t="s">
        <v>3</v>
      </c>
      <c r="E8" s="22" t="s">
        <v>4</v>
      </c>
      <c r="F8" s="23" t="s">
        <v>5</v>
      </c>
      <c r="G8" s="22" t="s">
        <v>78</v>
      </c>
      <c r="H8" s="24">
        <f t="shared" si="0"/>
        <v>500</v>
      </c>
      <c r="I8" s="25">
        <v>250</v>
      </c>
      <c r="J8" s="25">
        <v>250</v>
      </c>
      <c r="K8" s="26">
        <f t="shared" si="1"/>
        <v>0.45004500450045004</v>
      </c>
      <c r="L8" s="27">
        <f t="shared" si="1"/>
        <v>0.22502250225022502</v>
      </c>
      <c r="M8" s="27">
        <f t="shared" si="1"/>
        <v>0.22502250225022502</v>
      </c>
      <c r="N8" s="28">
        <f t="shared" si="2"/>
        <v>101.19253129312011</v>
      </c>
      <c r="O8" s="29"/>
      <c r="P8" s="32"/>
      <c r="Q8" s="32"/>
      <c r="R8" s="32"/>
      <c r="S8" s="33"/>
      <c r="T8" s="34"/>
      <c r="U8" s="35" t="s">
        <v>83</v>
      </c>
      <c r="V8" s="40" t="s">
        <v>86</v>
      </c>
      <c r="W8" s="36">
        <f>+SUMIF(B8:B294,T8,K8:K294)</f>
        <v>0</v>
      </c>
      <c r="X8" s="37" t="e">
        <f t="shared" si="3"/>
        <v>#DIV/0!</v>
      </c>
      <c r="Y8" s="38"/>
    </row>
    <row r="9" spans="1:25" ht="15.75" customHeight="1" x14ac:dyDescent="0.2">
      <c r="A9" s="20"/>
      <c r="B9" s="21" t="s">
        <v>113</v>
      </c>
      <c r="C9" s="22" t="s">
        <v>2</v>
      </c>
      <c r="D9" s="22" t="s">
        <v>3</v>
      </c>
      <c r="E9" s="22" t="s">
        <v>4</v>
      </c>
      <c r="F9" s="23" t="s">
        <v>5</v>
      </c>
      <c r="G9" s="22" t="s">
        <v>78</v>
      </c>
      <c r="H9" s="24">
        <f t="shared" si="0"/>
        <v>500</v>
      </c>
      <c r="I9" s="25">
        <v>250</v>
      </c>
      <c r="J9" s="25">
        <v>250</v>
      </c>
      <c r="K9" s="26">
        <f t="shared" si="1"/>
        <v>0.45004500450045004</v>
      </c>
      <c r="L9" s="27">
        <f t="shared" si="1"/>
        <v>0.22502250225022502</v>
      </c>
      <c r="M9" s="27">
        <f t="shared" si="1"/>
        <v>0.22502250225022502</v>
      </c>
      <c r="N9" s="28">
        <f t="shared" si="2"/>
        <v>101.19253129312011</v>
      </c>
      <c r="O9" s="29"/>
      <c r="P9" s="32"/>
      <c r="Q9" s="32"/>
      <c r="R9" s="32"/>
      <c r="S9" s="33"/>
      <c r="T9" s="41" t="s">
        <v>87</v>
      </c>
      <c r="U9" s="42"/>
      <c r="V9" s="43">
        <v>1</v>
      </c>
      <c r="W9" s="44">
        <f>+SUM(W3:W7)</f>
        <v>0</v>
      </c>
      <c r="X9" s="45"/>
      <c r="Y9" s="38"/>
    </row>
    <row r="10" spans="1:25" ht="15.75" customHeight="1" x14ac:dyDescent="0.2">
      <c r="A10" s="20"/>
      <c r="B10" s="21" t="s">
        <v>114</v>
      </c>
      <c r="C10" s="22" t="s">
        <v>2</v>
      </c>
      <c r="D10" s="22" t="s">
        <v>3</v>
      </c>
      <c r="E10" s="22" t="s">
        <v>4</v>
      </c>
      <c r="F10" s="23" t="s">
        <v>5</v>
      </c>
      <c r="G10" s="22" t="s">
        <v>78</v>
      </c>
      <c r="H10" s="24">
        <f t="shared" si="0"/>
        <v>500</v>
      </c>
      <c r="I10" s="25">
        <v>250</v>
      </c>
      <c r="J10" s="25">
        <v>250</v>
      </c>
      <c r="K10" s="26">
        <f t="shared" si="1"/>
        <v>0.45004500450045004</v>
      </c>
      <c r="L10" s="27">
        <f t="shared" si="1"/>
        <v>0.22502250225022502</v>
      </c>
      <c r="M10" s="27">
        <f t="shared" si="1"/>
        <v>0.22502250225022502</v>
      </c>
      <c r="N10" s="28">
        <f t="shared" si="2"/>
        <v>101.19253129312011</v>
      </c>
      <c r="O10" s="29"/>
      <c r="P10" s="32"/>
      <c r="Q10" s="32"/>
      <c r="R10" s="32"/>
      <c r="T10" s="19"/>
      <c r="U10" s="19"/>
      <c r="V10" s="19"/>
      <c r="W10" s="19"/>
      <c r="X10" s="19"/>
    </row>
    <row r="11" spans="1:25" ht="15.75" customHeight="1" x14ac:dyDescent="0.2">
      <c r="A11" s="20"/>
      <c r="B11" s="21" t="s">
        <v>115</v>
      </c>
      <c r="C11" s="22" t="s">
        <v>2</v>
      </c>
      <c r="D11" s="22" t="s">
        <v>3</v>
      </c>
      <c r="E11" s="22" t="s">
        <v>4</v>
      </c>
      <c r="F11" s="23" t="s">
        <v>5</v>
      </c>
      <c r="G11" s="22" t="s">
        <v>78</v>
      </c>
      <c r="H11" s="24">
        <f t="shared" si="0"/>
        <v>500</v>
      </c>
      <c r="I11" s="25">
        <v>250</v>
      </c>
      <c r="J11" s="25">
        <v>250</v>
      </c>
      <c r="K11" s="26">
        <f t="shared" si="1"/>
        <v>0.45004500450045004</v>
      </c>
      <c r="L11" s="27">
        <f t="shared" si="1"/>
        <v>0.22502250225022502</v>
      </c>
      <c r="M11" s="27">
        <f t="shared" si="1"/>
        <v>0.22502250225022502</v>
      </c>
      <c r="N11" s="28">
        <f t="shared" si="2"/>
        <v>101.19253129312011</v>
      </c>
      <c r="O11" s="29"/>
      <c r="P11" s="32"/>
      <c r="Q11" s="32"/>
      <c r="R11" s="32"/>
    </row>
    <row r="12" spans="1:25" ht="15.75" customHeight="1" x14ac:dyDescent="0.2">
      <c r="A12" s="20"/>
      <c r="B12" s="21" t="s">
        <v>116</v>
      </c>
      <c r="C12" s="22" t="s">
        <v>2</v>
      </c>
      <c r="D12" s="22" t="s">
        <v>3</v>
      </c>
      <c r="E12" s="22" t="s">
        <v>4</v>
      </c>
      <c r="F12" s="23" t="s">
        <v>5</v>
      </c>
      <c r="G12" s="22" t="s">
        <v>29</v>
      </c>
      <c r="H12" s="24">
        <f t="shared" si="0"/>
        <v>500</v>
      </c>
      <c r="I12" s="25">
        <v>250</v>
      </c>
      <c r="J12" s="25">
        <v>250</v>
      </c>
      <c r="K12" s="26">
        <f t="shared" si="1"/>
        <v>0.45004500450045004</v>
      </c>
      <c r="L12" s="27">
        <f t="shared" si="1"/>
        <v>0.22502250225022502</v>
      </c>
      <c r="M12" s="27">
        <f t="shared" si="1"/>
        <v>0.22502250225022502</v>
      </c>
      <c r="N12" s="28">
        <f t="shared" si="2"/>
        <v>101.19253129312011</v>
      </c>
      <c r="O12" s="29"/>
      <c r="P12" s="32"/>
      <c r="Q12" s="32"/>
      <c r="R12" s="32"/>
    </row>
    <row r="13" spans="1:25" ht="15.75" customHeight="1" x14ac:dyDescent="0.2">
      <c r="A13" s="20"/>
      <c r="B13" s="21" t="s">
        <v>117</v>
      </c>
      <c r="C13" s="22" t="s">
        <v>30</v>
      </c>
      <c r="D13" s="22" t="s">
        <v>6</v>
      </c>
      <c r="E13" s="22" t="s">
        <v>4</v>
      </c>
      <c r="F13" s="23" t="s">
        <v>5</v>
      </c>
      <c r="G13" s="22" t="s">
        <v>29</v>
      </c>
      <c r="H13" s="24">
        <f t="shared" si="0"/>
        <v>1111</v>
      </c>
      <c r="I13" s="25">
        <v>1111</v>
      </c>
      <c r="J13" s="25">
        <v>0</v>
      </c>
      <c r="K13" s="26">
        <f t="shared" si="1"/>
        <v>1</v>
      </c>
      <c r="L13" s="27">
        <f t="shared" si="1"/>
        <v>1</v>
      </c>
      <c r="M13" s="27">
        <f t="shared" si="1"/>
        <v>0</v>
      </c>
      <c r="N13" s="28">
        <f t="shared" si="2"/>
        <v>172.45350161042393</v>
      </c>
      <c r="O13" s="29"/>
      <c r="P13" s="32"/>
      <c r="Q13" s="32"/>
      <c r="R13" s="32"/>
      <c r="T13" s="46"/>
      <c r="U13" s="46"/>
      <c r="V13" s="46"/>
      <c r="W13" s="46"/>
      <c r="X13" s="46"/>
    </row>
    <row r="14" spans="1:25" ht="15.75" customHeight="1" x14ac:dyDescent="0.2">
      <c r="A14" s="20"/>
      <c r="B14" s="21" t="s">
        <v>118</v>
      </c>
      <c r="C14" s="22" t="s">
        <v>2</v>
      </c>
      <c r="D14" s="22" t="s">
        <v>3</v>
      </c>
      <c r="E14" s="22" t="s">
        <v>4</v>
      </c>
      <c r="F14" s="23" t="s">
        <v>5</v>
      </c>
      <c r="G14" s="22" t="s">
        <v>78</v>
      </c>
      <c r="H14" s="24">
        <f t="shared" si="0"/>
        <v>500</v>
      </c>
      <c r="I14" s="25">
        <v>250</v>
      </c>
      <c r="J14" s="25">
        <v>250</v>
      </c>
      <c r="K14" s="26">
        <f t="shared" si="1"/>
        <v>0.45004500450045004</v>
      </c>
      <c r="L14" s="27">
        <f t="shared" si="1"/>
        <v>0.22502250225022502</v>
      </c>
      <c r="M14" s="27">
        <f t="shared" si="1"/>
        <v>0.22502250225022502</v>
      </c>
      <c r="N14" s="28">
        <f t="shared" si="2"/>
        <v>101.19253129312011</v>
      </c>
      <c r="O14" s="29"/>
      <c r="P14" s="32"/>
      <c r="Q14" s="32"/>
      <c r="R14" s="32"/>
      <c r="S14" s="33"/>
      <c r="T14" s="47" t="s">
        <v>88</v>
      </c>
      <c r="U14" s="47" t="s">
        <v>89</v>
      </c>
      <c r="V14" s="48" t="s">
        <v>90</v>
      </c>
      <c r="W14" s="75" t="s">
        <v>91</v>
      </c>
      <c r="X14" s="76"/>
      <c r="Y14" s="38"/>
    </row>
    <row r="15" spans="1:25" ht="15.75" customHeight="1" x14ac:dyDescent="0.2">
      <c r="A15" s="20"/>
      <c r="B15" s="21" t="s">
        <v>119</v>
      </c>
      <c r="C15" s="22" t="s">
        <v>2</v>
      </c>
      <c r="D15" s="22" t="s">
        <v>3</v>
      </c>
      <c r="E15" s="22" t="s">
        <v>4</v>
      </c>
      <c r="F15" s="23" t="s">
        <v>5</v>
      </c>
      <c r="G15" s="22" t="s">
        <v>78</v>
      </c>
      <c r="H15" s="24">
        <f t="shared" si="0"/>
        <v>500</v>
      </c>
      <c r="I15" s="25">
        <v>250</v>
      </c>
      <c r="J15" s="25">
        <v>250</v>
      </c>
      <c r="K15" s="26">
        <f t="shared" si="1"/>
        <v>0.45004500450045004</v>
      </c>
      <c r="L15" s="27">
        <f t="shared" si="1"/>
        <v>0.22502250225022502</v>
      </c>
      <c r="M15" s="27">
        <f t="shared" si="1"/>
        <v>0.22502250225022502</v>
      </c>
      <c r="N15" s="28">
        <f t="shared" si="2"/>
        <v>101.19253129312011</v>
      </c>
      <c r="O15" s="29"/>
      <c r="P15" s="32"/>
      <c r="Q15" s="32"/>
      <c r="R15" s="32"/>
      <c r="S15" s="33"/>
      <c r="T15" s="49" t="s">
        <v>92</v>
      </c>
      <c r="U15" s="50" t="s">
        <v>93</v>
      </c>
      <c r="V15" s="51">
        <v>1111</v>
      </c>
      <c r="W15" s="38"/>
      <c r="X15" s="38"/>
      <c r="Y15" s="38"/>
    </row>
    <row r="16" spans="1:25" ht="15.75" customHeight="1" x14ac:dyDescent="0.2">
      <c r="A16" s="20"/>
      <c r="B16" s="21" t="s">
        <v>120</v>
      </c>
      <c r="C16" s="22" t="s">
        <v>2</v>
      </c>
      <c r="D16" s="22" t="s">
        <v>3</v>
      </c>
      <c r="E16" s="22" t="s">
        <v>4</v>
      </c>
      <c r="F16" s="23" t="s">
        <v>5</v>
      </c>
      <c r="G16" s="22" t="s">
        <v>78</v>
      </c>
      <c r="H16" s="24">
        <f t="shared" si="0"/>
        <v>500</v>
      </c>
      <c r="I16" s="25">
        <v>250</v>
      </c>
      <c r="J16" s="25">
        <v>250</v>
      </c>
      <c r="K16" s="26">
        <f t="shared" si="1"/>
        <v>0.45004500450045004</v>
      </c>
      <c r="L16" s="27">
        <f t="shared" si="1"/>
        <v>0.22502250225022502</v>
      </c>
      <c r="M16" s="27">
        <f t="shared" si="1"/>
        <v>0.22502250225022502</v>
      </c>
      <c r="N16" s="28">
        <f t="shared" si="2"/>
        <v>101.19253129312011</v>
      </c>
      <c r="O16" s="29"/>
      <c r="P16" s="32"/>
      <c r="Q16" s="32"/>
      <c r="R16" s="32"/>
      <c r="S16" s="33"/>
      <c r="T16" s="33"/>
      <c r="U16" s="52" t="s">
        <v>94</v>
      </c>
      <c r="V16" s="53">
        <f>+'[1]Carbon calcultations'!AW82</f>
        <v>172.45350161042393</v>
      </c>
      <c r="W16" s="54" t="s">
        <v>95</v>
      </c>
      <c r="X16" s="54"/>
      <c r="Y16" s="38"/>
    </row>
    <row r="17" spans="1:27" ht="16.5" customHeight="1" x14ac:dyDescent="0.2">
      <c r="A17" s="20"/>
      <c r="B17" s="21" t="s">
        <v>121</v>
      </c>
      <c r="C17" s="22" t="s">
        <v>2</v>
      </c>
      <c r="D17" s="22" t="s">
        <v>3</v>
      </c>
      <c r="E17" s="22" t="s">
        <v>4</v>
      </c>
      <c r="F17" s="23" t="s">
        <v>5</v>
      </c>
      <c r="G17" s="22" t="s">
        <v>78</v>
      </c>
      <c r="H17" s="24">
        <f t="shared" si="0"/>
        <v>500</v>
      </c>
      <c r="I17" s="25">
        <v>250</v>
      </c>
      <c r="J17" s="25">
        <v>250</v>
      </c>
      <c r="K17" s="26">
        <f t="shared" si="1"/>
        <v>0.45004500450045004</v>
      </c>
      <c r="L17" s="27">
        <f t="shared" si="1"/>
        <v>0.22502250225022502</v>
      </c>
      <c r="M17" s="27">
        <f t="shared" si="1"/>
        <v>0.22502250225022502</v>
      </c>
      <c r="N17" s="28">
        <f t="shared" si="2"/>
        <v>101.19253129312011</v>
      </c>
      <c r="O17" s="29"/>
      <c r="P17" s="32"/>
      <c r="Q17" s="32"/>
      <c r="R17" s="32"/>
      <c r="S17" s="33"/>
      <c r="T17" s="33"/>
      <c r="U17" s="52" t="s">
        <v>96</v>
      </c>
      <c r="V17" s="53">
        <f>+'[1]Carbon calcultations'!AW45</f>
        <v>277.24610745620186</v>
      </c>
      <c r="W17" s="54" t="s">
        <v>95</v>
      </c>
      <c r="X17" s="54"/>
      <c r="Y17" s="38"/>
    </row>
    <row r="18" spans="1:27" ht="15.75" customHeight="1" x14ac:dyDescent="0.2">
      <c r="A18" s="20"/>
      <c r="B18" s="21" t="s">
        <v>122</v>
      </c>
      <c r="C18" s="22" t="s">
        <v>7</v>
      </c>
      <c r="D18" s="22" t="s">
        <v>6</v>
      </c>
      <c r="E18" s="22" t="s">
        <v>8</v>
      </c>
      <c r="F18" s="23" t="s">
        <v>5</v>
      </c>
      <c r="G18" s="22" t="s">
        <v>36</v>
      </c>
      <c r="H18" s="24">
        <f t="shared" si="0"/>
        <v>1111</v>
      </c>
      <c r="I18" s="25">
        <v>555</v>
      </c>
      <c r="J18" s="25">
        <v>556</v>
      </c>
      <c r="K18" s="26">
        <f t="shared" si="1"/>
        <v>1</v>
      </c>
      <c r="L18" s="27">
        <f t="shared" si="1"/>
        <v>0.49954995499549953</v>
      </c>
      <c r="M18" s="27">
        <f t="shared" si="1"/>
        <v>0.50045004500450041</v>
      </c>
      <c r="N18" s="28">
        <f t="shared" si="2"/>
        <v>224.89696592208236</v>
      </c>
      <c r="O18" s="29"/>
      <c r="P18" s="32"/>
      <c r="Q18" s="32"/>
      <c r="R18" s="32"/>
      <c r="S18" s="33"/>
      <c r="T18" s="33"/>
      <c r="U18" s="33"/>
      <c r="V18" s="33"/>
      <c r="W18" s="33"/>
      <c r="X18" s="33"/>
      <c r="Y18" s="33"/>
      <c r="Z18" s="33"/>
      <c r="AA18" s="33"/>
    </row>
    <row r="19" spans="1:27" ht="15.75" customHeight="1" x14ac:dyDescent="0.2">
      <c r="A19" s="20"/>
      <c r="B19" s="21" t="s">
        <v>123</v>
      </c>
      <c r="C19" s="22" t="s">
        <v>2</v>
      </c>
      <c r="D19" s="22" t="s">
        <v>3</v>
      </c>
      <c r="E19" s="22" t="s">
        <v>4</v>
      </c>
      <c r="F19" s="23" t="s">
        <v>5</v>
      </c>
      <c r="G19" s="22" t="s">
        <v>78</v>
      </c>
      <c r="H19" s="24">
        <f t="shared" si="0"/>
        <v>500</v>
      </c>
      <c r="I19" s="25">
        <v>250</v>
      </c>
      <c r="J19" s="25">
        <v>250</v>
      </c>
      <c r="K19" s="26">
        <f t="shared" si="1"/>
        <v>0.45004500450045004</v>
      </c>
      <c r="L19" s="27">
        <f t="shared" si="1"/>
        <v>0.22502250225022502</v>
      </c>
      <c r="M19" s="27">
        <f t="shared" si="1"/>
        <v>0.22502250225022502</v>
      </c>
      <c r="N19" s="28">
        <f t="shared" si="2"/>
        <v>101.19253129312011</v>
      </c>
      <c r="O19" s="29"/>
      <c r="P19" s="32"/>
      <c r="Q19" s="32"/>
      <c r="R19" s="32"/>
      <c r="S19" s="33"/>
      <c r="T19" s="55" t="s">
        <v>97</v>
      </c>
      <c r="U19" s="50" t="s">
        <v>93</v>
      </c>
      <c r="V19" s="51">
        <v>120</v>
      </c>
      <c r="W19" s="38"/>
      <c r="X19" s="38"/>
      <c r="Y19" s="38"/>
      <c r="Z19" s="38"/>
      <c r="AA19" s="38"/>
    </row>
    <row r="20" spans="1:27" ht="15.75" customHeight="1" x14ac:dyDescent="0.2">
      <c r="A20" s="20"/>
      <c r="B20" s="77" t="s">
        <v>124</v>
      </c>
      <c r="C20" s="22" t="s">
        <v>13</v>
      </c>
      <c r="D20" s="22" t="s">
        <v>3</v>
      </c>
      <c r="E20" s="22" t="s">
        <v>8</v>
      </c>
      <c r="F20" s="23" t="s">
        <v>5</v>
      </c>
      <c r="G20" s="22" t="s">
        <v>78</v>
      </c>
      <c r="H20" s="24">
        <f t="shared" si="0"/>
        <v>550</v>
      </c>
      <c r="I20" s="25">
        <v>0</v>
      </c>
      <c r="J20" s="25">
        <v>550</v>
      </c>
      <c r="K20" s="26">
        <f t="shared" si="1"/>
        <v>0.49504950495049505</v>
      </c>
      <c r="L20" s="27">
        <f t="shared" si="1"/>
        <v>0</v>
      </c>
      <c r="M20" s="27">
        <f t="shared" si="1"/>
        <v>0.49504950495049505</v>
      </c>
      <c r="N20" s="28">
        <f t="shared" si="2"/>
        <v>137.2505482456445</v>
      </c>
      <c r="O20" s="29"/>
      <c r="P20" s="32"/>
      <c r="Q20" s="32"/>
      <c r="R20" s="32"/>
      <c r="S20" s="33"/>
      <c r="T20" s="33"/>
      <c r="U20" s="52" t="s">
        <v>98</v>
      </c>
      <c r="V20" s="56"/>
      <c r="W20" s="54" t="s">
        <v>95</v>
      </c>
      <c r="X20" s="54"/>
      <c r="Y20" s="38"/>
    </row>
    <row r="21" spans="1:27" ht="15.75" customHeight="1" x14ac:dyDescent="0.2">
      <c r="A21" s="20"/>
      <c r="B21" s="77" t="s">
        <v>125</v>
      </c>
      <c r="C21" s="22" t="s">
        <v>11</v>
      </c>
      <c r="D21" s="22" t="s">
        <v>6</v>
      </c>
      <c r="E21" s="22" t="s">
        <v>12</v>
      </c>
      <c r="F21" s="23" t="s">
        <v>5</v>
      </c>
      <c r="G21" s="22" t="s">
        <v>78</v>
      </c>
      <c r="H21" s="24">
        <f t="shared" si="0"/>
        <v>1345</v>
      </c>
      <c r="I21" s="25">
        <v>400</v>
      </c>
      <c r="J21" s="25">
        <v>945</v>
      </c>
      <c r="K21" s="26">
        <f t="shared" si="1"/>
        <v>1.2106210621062106</v>
      </c>
      <c r="L21" s="27">
        <f t="shared" si="1"/>
        <v>0.36003600360036003</v>
      </c>
      <c r="M21" s="27">
        <f t="shared" si="1"/>
        <v>0.85058505850585053</v>
      </c>
      <c r="N21" s="28">
        <f t="shared" si="2"/>
        <v>297.91086605785807</v>
      </c>
      <c r="O21" s="29"/>
      <c r="P21" s="32"/>
      <c r="Q21" s="32"/>
      <c r="R21" s="32"/>
      <c r="S21" s="33"/>
      <c r="T21" s="33"/>
      <c r="U21" s="52" t="s">
        <v>99</v>
      </c>
      <c r="V21" s="56"/>
      <c r="W21" s="54" t="s">
        <v>95</v>
      </c>
      <c r="X21" s="54"/>
      <c r="Y21" s="38"/>
    </row>
    <row r="22" spans="1:27" ht="15.75" customHeight="1" x14ac:dyDescent="0.2">
      <c r="A22" s="20"/>
      <c r="B22" s="77" t="s">
        <v>126</v>
      </c>
      <c r="C22" s="22" t="s">
        <v>13</v>
      </c>
      <c r="D22" s="22" t="s">
        <v>3</v>
      </c>
      <c r="E22" s="22" t="s">
        <v>8</v>
      </c>
      <c r="F22" s="23" t="s">
        <v>5</v>
      </c>
      <c r="G22" s="22" t="s">
        <v>78</v>
      </c>
      <c r="H22" s="24">
        <f t="shared" si="0"/>
        <v>550</v>
      </c>
      <c r="I22" s="25">
        <v>0</v>
      </c>
      <c r="J22" s="25">
        <v>550</v>
      </c>
      <c r="K22" s="26">
        <f t="shared" si="1"/>
        <v>0.49504950495049505</v>
      </c>
      <c r="L22" s="27">
        <f t="shared" si="1"/>
        <v>0</v>
      </c>
      <c r="M22" s="27">
        <f t="shared" si="1"/>
        <v>0.49504950495049505</v>
      </c>
      <c r="N22" s="28">
        <f t="shared" si="2"/>
        <v>137.2505482456445</v>
      </c>
      <c r="O22" s="29"/>
      <c r="P22" s="32"/>
      <c r="Q22" s="32"/>
      <c r="R22" s="32"/>
      <c r="T22" s="57"/>
      <c r="U22" s="57"/>
      <c r="V22" s="57"/>
      <c r="W22" s="57"/>
      <c r="X22" s="57"/>
    </row>
    <row r="23" spans="1:27" ht="15.75" customHeight="1" x14ac:dyDescent="0.2">
      <c r="A23" s="20"/>
      <c r="B23" s="77" t="s">
        <v>127</v>
      </c>
      <c r="C23" s="22" t="s">
        <v>9</v>
      </c>
      <c r="D23" s="22" t="s">
        <v>6</v>
      </c>
      <c r="E23" s="22" t="s">
        <v>10</v>
      </c>
      <c r="F23" s="23" t="s">
        <v>5</v>
      </c>
      <c r="G23" s="22" t="s">
        <v>29</v>
      </c>
      <c r="H23" s="24">
        <f t="shared" si="0"/>
        <v>800</v>
      </c>
      <c r="I23" s="25">
        <v>0</v>
      </c>
      <c r="J23" s="25">
        <v>800</v>
      </c>
      <c r="K23" s="26">
        <f t="shared" si="1"/>
        <v>0.72007200720072007</v>
      </c>
      <c r="L23" s="27">
        <f t="shared" si="1"/>
        <v>0</v>
      </c>
      <c r="M23" s="27">
        <f t="shared" si="1"/>
        <v>0.72007200720072007</v>
      </c>
      <c r="N23" s="28">
        <f t="shared" si="2"/>
        <v>199.63716108457379</v>
      </c>
      <c r="O23" s="29"/>
      <c r="P23" s="32"/>
      <c r="Q23" s="32"/>
      <c r="R23" s="32"/>
      <c r="T23" s="32"/>
      <c r="U23" s="32"/>
      <c r="V23" s="32"/>
      <c r="W23" s="32"/>
      <c r="X23" s="32"/>
    </row>
    <row r="24" spans="1:27" ht="13.5" customHeight="1" x14ac:dyDescent="0.2">
      <c r="A24" s="20"/>
      <c r="B24" s="77" t="s">
        <v>128</v>
      </c>
      <c r="C24" s="22" t="s">
        <v>13</v>
      </c>
      <c r="D24" s="22" t="s">
        <v>3</v>
      </c>
      <c r="E24" s="22" t="s">
        <v>8</v>
      </c>
      <c r="F24" s="23" t="s">
        <v>5</v>
      </c>
      <c r="G24" s="22" t="s">
        <v>78</v>
      </c>
      <c r="H24" s="24">
        <f t="shared" si="0"/>
        <v>550</v>
      </c>
      <c r="I24" s="25">
        <v>0</v>
      </c>
      <c r="J24" s="25">
        <v>550</v>
      </c>
      <c r="K24" s="26">
        <f t="shared" si="1"/>
        <v>0.49504950495049505</v>
      </c>
      <c r="L24" s="27">
        <f t="shared" si="1"/>
        <v>0</v>
      </c>
      <c r="M24" s="27">
        <f t="shared" si="1"/>
        <v>0.49504950495049505</v>
      </c>
      <c r="N24" s="28">
        <f t="shared" si="2"/>
        <v>137.2505482456445</v>
      </c>
      <c r="O24" s="29"/>
      <c r="P24" s="32"/>
      <c r="Q24" s="32"/>
      <c r="R24" s="32"/>
      <c r="T24" s="32"/>
      <c r="U24" s="32"/>
      <c r="V24" s="32"/>
      <c r="W24" s="32"/>
      <c r="X24" s="32"/>
    </row>
    <row r="25" spans="1:27" ht="15.75" customHeight="1" x14ac:dyDescent="0.2">
      <c r="A25" s="20"/>
      <c r="B25" s="77" t="s">
        <v>129</v>
      </c>
      <c r="C25" s="22" t="s">
        <v>32</v>
      </c>
      <c r="D25" s="22" t="s">
        <v>6</v>
      </c>
      <c r="E25" s="22" t="s">
        <v>12</v>
      </c>
      <c r="F25" s="23" t="s">
        <v>5</v>
      </c>
      <c r="G25" s="22" t="s">
        <v>29</v>
      </c>
      <c r="H25" s="24">
        <f t="shared" si="0"/>
        <v>4589</v>
      </c>
      <c r="I25" s="25">
        <v>0</v>
      </c>
      <c r="J25" s="25">
        <v>4589</v>
      </c>
      <c r="K25" s="26">
        <f t="shared" si="1"/>
        <v>4.1305130513051305</v>
      </c>
      <c r="L25" s="27">
        <f t="shared" si="1"/>
        <v>0</v>
      </c>
      <c r="M25" s="27">
        <f t="shared" si="1"/>
        <v>4.1305130513051305</v>
      </c>
      <c r="N25" s="28">
        <f t="shared" si="2"/>
        <v>1145.1686652713863</v>
      </c>
      <c r="O25" s="29"/>
      <c r="P25" s="32"/>
      <c r="Q25" s="32"/>
      <c r="R25" s="32"/>
      <c r="T25" s="32"/>
      <c r="U25" s="58" t="s">
        <v>100</v>
      </c>
      <c r="V25" s="58" t="s">
        <v>101</v>
      </c>
      <c r="W25" s="58" t="s">
        <v>102</v>
      </c>
      <c r="X25" s="58" t="s">
        <v>103</v>
      </c>
    </row>
    <row r="26" spans="1:27" ht="15.75" customHeight="1" x14ac:dyDescent="0.2">
      <c r="A26" s="20"/>
      <c r="B26" s="77" t="s">
        <v>130</v>
      </c>
      <c r="C26" s="22" t="s">
        <v>13</v>
      </c>
      <c r="D26" s="22" t="s">
        <v>3</v>
      </c>
      <c r="E26" s="22" t="s">
        <v>8</v>
      </c>
      <c r="F26" s="23" t="s">
        <v>5</v>
      </c>
      <c r="G26" s="22" t="s">
        <v>78</v>
      </c>
      <c r="H26" s="24">
        <f t="shared" si="0"/>
        <v>550</v>
      </c>
      <c r="I26" s="25">
        <v>0</v>
      </c>
      <c r="J26" s="25">
        <v>550</v>
      </c>
      <c r="K26" s="26">
        <f t="shared" si="1"/>
        <v>0.49504950495049505</v>
      </c>
      <c r="L26" s="27">
        <f t="shared" si="1"/>
        <v>0</v>
      </c>
      <c r="M26" s="27">
        <f t="shared" si="1"/>
        <v>0.49504950495049505</v>
      </c>
      <c r="N26" s="28">
        <f t="shared" si="2"/>
        <v>137.2505482456445</v>
      </c>
      <c r="O26" s="29"/>
      <c r="P26" s="32"/>
      <c r="Q26" s="32"/>
      <c r="R26" s="32"/>
      <c r="T26" s="32"/>
      <c r="U26" s="59" t="s">
        <v>78</v>
      </c>
      <c r="V26" s="60" t="s">
        <v>80</v>
      </c>
      <c r="W26" s="61">
        <f>SUMIFS('Participants + Baseline Strat'!$K$3:$K$289,'Participants + Baseline Strat'!$G$3:$G$289,"Pastureland")</f>
        <v>297.02880288028797</v>
      </c>
      <c r="X26" s="62">
        <f>W26/W29</f>
        <v>0.67815491982335041</v>
      </c>
    </row>
    <row r="27" spans="1:27" ht="15.75" customHeight="1" x14ac:dyDescent="0.2">
      <c r="A27" s="20"/>
      <c r="B27" s="77" t="s">
        <v>131</v>
      </c>
      <c r="C27" s="22" t="s">
        <v>13</v>
      </c>
      <c r="D27" s="22" t="s">
        <v>3</v>
      </c>
      <c r="E27" s="22" t="s">
        <v>8</v>
      </c>
      <c r="F27" s="23" t="s">
        <v>5</v>
      </c>
      <c r="G27" s="22" t="s">
        <v>78</v>
      </c>
      <c r="H27" s="24">
        <f t="shared" si="0"/>
        <v>550</v>
      </c>
      <c r="I27" s="25">
        <v>0</v>
      </c>
      <c r="J27" s="25">
        <v>550</v>
      </c>
      <c r="K27" s="26">
        <f t="shared" si="1"/>
        <v>0.49504950495049505</v>
      </c>
      <c r="L27" s="27">
        <f t="shared" si="1"/>
        <v>0</v>
      </c>
      <c r="M27" s="27">
        <f t="shared" si="1"/>
        <v>0.49504950495049505</v>
      </c>
      <c r="N27" s="28">
        <f t="shared" si="2"/>
        <v>137.2505482456445</v>
      </c>
      <c r="O27" s="29"/>
      <c r="P27" s="32"/>
      <c r="Q27" s="32"/>
      <c r="R27" s="32"/>
      <c r="T27" s="32"/>
      <c r="U27" s="59" t="s">
        <v>104</v>
      </c>
      <c r="V27" s="60" t="s">
        <v>81</v>
      </c>
      <c r="W27" s="61">
        <f>SUMIFS('Participants + Baseline Strat'!$K$3:$K$289,'Participants + Baseline Strat'!$G$3:$G$289,"Agriculture")</f>
        <v>84.654365436543657</v>
      </c>
      <c r="X27" s="62">
        <f>W27/W29</f>
        <v>0.19327679285181454</v>
      </c>
    </row>
    <row r="28" spans="1:27" ht="13.5" customHeight="1" x14ac:dyDescent="0.2">
      <c r="A28" s="20"/>
      <c r="B28" s="77" t="s">
        <v>132</v>
      </c>
      <c r="C28" s="22" t="s">
        <v>33</v>
      </c>
      <c r="D28" s="22" t="s">
        <v>6</v>
      </c>
      <c r="E28" s="22" t="s">
        <v>4</v>
      </c>
      <c r="F28" s="23" t="s">
        <v>5</v>
      </c>
      <c r="G28" s="22" t="s">
        <v>78</v>
      </c>
      <c r="H28" s="24">
        <f t="shared" si="0"/>
        <v>2500</v>
      </c>
      <c r="I28" s="25">
        <v>2500</v>
      </c>
      <c r="J28" s="25">
        <v>0</v>
      </c>
      <c r="K28" s="26">
        <f t="shared" si="1"/>
        <v>2.2502250225022502</v>
      </c>
      <c r="L28" s="27">
        <f t="shared" si="1"/>
        <v>2.2502250225022502</v>
      </c>
      <c r="M28" s="27">
        <f t="shared" si="1"/>
        <v>0</v>
      </c>
      <c r="N28" s="28">
        <f t="shared" si="2"/>
        <v>388.05918454190805</v>
      </c>
      <c r="O28" s="29"/>
      <c r="P28" s="32"/>
      <c r="Q28" s="32"/>
      <c r="R28" s="32"/>
      <c r="T28" s="32"/>
      <c r="U28" s="59" t="s">
        <v>105</v>
      </c>
      <c r="V28" s="60" t="s">
        <v>82</v>
      </c>
      <c r="W28" s="61">
        <f>SUMIFS('Participants + Baseline Strat'!$K$3:$K$289,'Participants + Baseline Strat'!$G$3:$G$289,"Guamil joven")</f>
        <v>56.312331233123302</v>
      </c>
      <c r="X28" s="62">
        <f>W28/W29</f>
        <v>0.12856828732483513</v>
      </c>
    </row>
    <row r="29" spans="1:27" ht="15.75" customHeight="1" x14ac:dyDescent="0.2">
      <c r="A29" s="20"/>
      <c r="B29" s="77" t="s">
        <v>133</v>
      </c>
      <c r="C29" s="22" t="s">
        <v>13</v>
      </c>
      <c r="D29" s="22" t="s">
        <v>3</v>
      </c>
      <c r="E29" s="22" t="s">
        <v>8</v>
      </c>
      <c r="F29" s="23" t="s">
        <v>5</v>
      </c>
      <c r="G29" s="22" t="s">
        <v>78</v>
      </c>
      <c r="H29" s="24">
        <f t="shared" si="0"/>
        <v>600</v>
      </c>
      <c r="I29" s="25">
        <v>0</v>
      </c>
      <c r="J29" s="25">
        <v>600</v>
      </c>
      <c r="K29" s="26">
        <f t="shared" si="1"/>
        <v>0.54005400540054005</v>
      </c>
      <c r="L29" s="27">
        <f t="shared" si="1"/>
        <v>0</v>
      </c>
      <c r="M29" s="27">
        <f t="shared" si="1"/>
        <v>0.54005400540054005</v>
      </c>
      <c r="N29" s="28">
        <f t="shared" si="2"/>
        <v>149.72787081343034</v>
      </c>
      <c r="O29" s="29"/>
      <c r="P29" s="32"/>
      <c r="Q29" s="32"/>
      <c r="R29" s="32"/>
      <c r="T29" s="32"/>
      <c r="U29" s="60" t="s">
        <v>106</v>
      </c>
      <c r="V29" s="60"/>
      <c r="W29" s="61">
        <f>SUM(W26:W28)</f>
        <v>437.9954995499549</v>
      </c>
      <c r="X29" s="63">
        <f>SUM(X26:X28)</f>
        <v>1</v>
      </c>
    </row>
    <row r="30" spans="1:27" ht="15.75" customHeight="1" x14ac:dyDescent="0.2">
      <c r="A30" s="20"/>
      <c r="B30" s="77" t="s">
        <v>134</v>
      </c>
      <c r="C30" s="22" t="s">
        <v>13</v>
      </c>
      <c r="D30" s="22" t="s">
        <v>3</v>
      </c>
      <c r="E30" s="22" t="s">
        <v>8</v>
      </c>
      <c r="F30" s="23" t="s">
        <v>5</v>
      </c>
      <c r="G30" s="22" t="s">
        <v>78</v>
      </c>
      <c r="H30" s="24">
        <f t="shared" si="0"/>
        <v>1111</v>
      </c>
      <c r="I30" s="25">
        <v>0</v>
      </c>
      <c r="J30" s="25">
        <v>1111</v>
      </c>
      <c r="K30" s="26">
        <f t="shared" si="1"/>
        <v>1</v>
      </c>
      <c r="L30" s="27">
        <f t="shared" si="1"/>
        <v>0</v>
      </c>
      <c r="M30" s="27">
        <f t="shared" si="1"/>
        <v>1</v>
      </c>
      <c r="N30" s="28">
        <f t="shared" si="2"/>
        <v>277.24610745620186</v>
      </c>
      <c r="O30" s="29"/>
      <c r="P30" s="32"/>
      <c r="Q30" s="32"/>
      <c r="R30" s="32"/>
      <c r="X30" s="32"/>
    </row>
    <row r="31" spans="1:27" ht="15.75" customHeight="1" x14ac:dyDescent="0.2">
      <c r="A31" s="20"/>
      <c r="B31" s="77" t="s">
        <v>135</v>
      </c>
      <c r="C31" s="22" t="s">
        <v>2</v>
      </c>
      <c r="D31" s="22" t="s">
        <v>3</v>
      </c>
      <c r="E31" s="22" t="s">
        <v>4</v>
      </c>
      <c r="F31" s="23" t="s">
        <v>5</v>
      </c>
      <c r="G31" s="22" t="s">
        <v>29</v>
      </c>
      <c r="H31" s="24">
        <f t="shared" si="0"/>
        <v>1111</v>
      </c>
      <c r="I31" s="25">
        <v>555</v>
      </c>
      <c r="J31" s="25">
        <v>556</v>
      </c>
      <c r="K31" s="26">
        <f t="shared" si="1"/>
        <v>1</v>
      </c>
      <c r="L31" s="27">
        <f t="shared" si="1"/>
        <v>0.49954995499549953</v>
      </c>
      <c r="M31" s="27">
        <f t="shared" si="1"/>
        <v>0.50045004500450041</v>
      </c>
      <c r="N31" s="28">
        <f t="shared" si="2"/>
        <v>224.89696592208236</v>
      </c>
      <c r="O31" s="29"/>
      <c r="P31" s="32"/>
      <c r="Q31" s="32"/>
      <c r="R31" s="32"/>
      <c r="T31" s="32"/>
      <c r="U31" s="32"/>
      <c r="V31" s="32"/>
      <c r="W31" s="32"/>
      <c r="X31" s="32"/>
    </row>
    <row r="32" spans="1:27" ht="15.75" customHeight="1" x14ac:dyDescent="0.2">
      <c r="A32" s="20"/>
      <c r="B32" s="77" t="s">
        <v>136</v>
      </c>
      <c r="C32" s="22" t="s">
        <v>8</v>
      </c>
      <c r="D32" s="22" t="s">
        <v>6</v>
      </c>
      <c r="E32" s="22" t="s">
        <v>8</v>
      </c>
      <c r="F32" s="23" t="s">
        <v>5</v>
      </c>
      <c r="G32" s="22" t="s">
        <v>29</v>
      </c>
      <c r="H32" s="24">
        <f t="shared" si="0"/>
        <v>1111</v>
      </c>
      <c r="I32" s="25">
        <v>0</v>
      </c>
      <c r="J32" s="25">
        <v>1111</v>
      </c>
      <c r="K32" s="26">
        <f t="shared" si="1"/>
        <v>1</v>
      </c>
      <c r="L32" s="27">
        <f t="shared" si="1"/>
        <v>0</v>
      </c>
      <c r="M32" s="27">
        <f t="shared" si="1"/>
        <v>1</v>
      </c>
      <c r="N32" s="28">
        <f t="shared" si="2"/>
        <v>277.24610745620186</v>
      </c>
      <c r="O32" s="29"/>
      <c r="P32" s="32"/>
      <c r="Q32" s="32"/>
      <c r="R32" s="32"/>
      <c r="T32" s="32"/>
      <c r="U32" s="32"/>
      <c r="V32" s="32"/>
      <c r="W32" s="32"/>
      <c r="X32" s="32"/>
    </row>
    <row r="33" spans="1:24" ht="15.75" customHeight="1" x14ac:dyDescent="0.2">
      <c r="A33" s="20"/>
      <c r="B33" s="77" t="s">
        <v>137</v>
      </c>
      <c r="C33" s="22" t="s">
        <v>2</v>
      </c>
      <c r="D33" s="22" t="s">
        <v>3</v>
      </c>
      <c r="E33" s="22" t="s">
        <v>4</v>
      </c>
      <c r="F33" s="23" t="s">
        <v>5</v>
      </c>
      <c r="G33" s="22" t="s">
        <v>29</v>
      </c>
      <c r="H33" s="24">
        <f t="shared" si="0"/>
        <v>1111</v>
      </c>
      <c r="I33" s="25">
        <v>555</v>
      </c>
      <c r="J33" s="25">
        <v>556</v>
      </c>
      <c r="K33" s="26">
        <f t="shared" si="1"/>
        <v>1</v>
      </c>
      <c r="L33" s="27">
        <f t="shared" si="1"/>
        <v>0.49954995499549953</v>
      </c>
      <c r="M33" s="27">
        <f t="shared" si="1"/>
        <v>0.50045004500450041</v>
      </c>
      <c r="N33" s="28">
        <f t="shared" si="2"/>
        <v>224.89696592208236</v>
      </c>
      <c r="O33" s="29"/>
      <c r="P33" s="32"/>
      <c r="Q33" s="32"/>
      <c r="R33" s="32"/>
      <c r="T33" s="32"/>
      <c r="U33" s="32"/>
      <c r="V33" s="32"/>
      <c r="W33" s="32"/>
      <c r="X33" s="32"/>
    </row>
    <row r="34" spans="1:24" ht="15.75" customHeight="1" x14ac:dyDescent="0.2">
      <c r="A34" s="20"/>
      <c r="B34" s="77" t="s">
        <v>138</v>
      </c>
      <c r="C34" s="22" t="s">
        <v>13</v>
      </c>
      <c r="D34" s="22" t="s">
        <v>3</v>
      </c>
      <c r="E34" s="22" t="s">
        <v>8</v>
      </c>
      <c r="F34" s="23" t="s">
        <v>5</v>
      </c>
      <c r="G34" s="22" t="s">
        <v>78</v>
      </c>
      <c r="H34" s="24">
        <f t="shared" si="0"/>
        <v>1111</v>
      </c>
      <c r="I34" s="25">
        <v>1050</v>
      </c>
      <c r="J34" s="25">
        <v>61</v>
      </c>
      <c r="K34" s="26">
        <f t="shared" si="1"/>
        <v>1</v>
      </c>
      <c r="L34" s="27">
        <f t="shared" si="1"/>
        <v>0.94509450945094509</v>
      </c>
      <c r="M34" s="27">
        <f t="shared" si="1"/>
        <v>5.4905490549054907E-2</v>
      </c>
      <c r="N34" s="28">
        <f t="shared" si="2"/>
        <v>178.2071910403001</v>
      </c>
      <c r="O34" s="29"/>
      <c r="P34" s="32"/>
      <c r="Q34" s="32"/>
      <c r="R34" s="32"/>
      <c r="T34" s="32"/>
      <c r="U34" s="32"/>
      <c r="V34" s="32"/>
      <c r="W34" s="32"/>
      <c r="X34" s="32"/>
    </row>
    <row r="35" spans="1:24" ht="15.75" customHeight="1" x14ac:dyDescent="0.2">
      <c r="A35" s="20"/>
      <c r="B35" s="77" t="s">
        <v>139</v>
      </c>
      <c r="C35" s="22" t="s">
        <v>13</v>
      </c>
      <c r="D35" s="22" t="s">
        <v>3</v>
      </c>
      <c r="E35" s="22" t="s">
        <v>8</v>
      </c>
      <c r="F35" s="23" t="s">
        <v>5</v>
      </c>
      <c r="G35" s="22" t="s">
        <v>78</v>
      </c>
      <c r="H35" s="24">
        <f t="shared" si="0"/>
        <v>1111</v>
      </c>
      <c r="I35" s="25">
        <v>0</v>
      </c>
      <c r="J35" s="25">
        <v>1111</v>
      </c>
      <c r="K35" s="26">
        <f t="shared" si="1"/>
        <v>1</v>
      </c>
      <c r="L35" s="27">
        <f t="shared" si="1"/>
        <v>0</v>
      </c>
      <c r="M35" s="27">
        <f t="shared" si="1"/>
        <v>1</v>
      </c>
      <c r="N35" s="28">
        <f t="shared" ref="N35:N66" si="4">SUM(L35*$V$16)+(M35*$V$17)</f>
        <v>277.24610745620186</v>
      </c>
      <c r="O35" s="29"/>
      <c r="P35" s="32"/>
      <c r="Q35" s="32"/>
      <c r="R35" s="32"/>
      <c r="T35" s="32"/>
      <c r="U35" s="32"/>
      <c r="V35" s="32"/>
      <c r="W35" s="32"/>
      <c r="X35" s="32"/>
    </row>
    <row r="36" spans="1:24" ht="13.5" customHeight="1" x14ac:dyDescent="0.2">
      <c r="A36" s="20"/>
      <c r="B36" s="77" t="s">
        <v>140</v>
      </c>
      <c r="C36" s="22" t="s">
        <v>13</v>
      </c>
      <c r="D36" s="22" t="s">
        <v>3</v>
      </c>
      <c r="E36" s="22" t="s">
        <v>8</v>
      </c>
      <c r="F36" s="23" t="s">
        <v>5</v>
      </c>
      <c r="G36" s="22" t="s">
        <v>78</v>
      </c>
      <c r="H36" s="24">
        <f t="shared" si="0"/>
        <v>1111</v>
      </c>
      <c r="I36" s="25">
        <v>0</v>
      </c>
      <c r="J36" s="25">
        <v>1111</v>
      </c>
      <c r="K36" s="26">
        <f t="shared" si="1"/>
        <v>1</v>
      </c>
      <c r="L36" s="27">
        <f t="shared" si="1"/>
        <v>0</v>
      </c>
      <c r="M36" s="27">
        <f t="shared" si="1"/>
        <v>1</v>
      </c>
      <c r="N36" s="28">
        <f t="shared" si="4"/>
        <v>277.24610745620186</v>
      </c>
      <c r="O36" s="29"/>
      <c r="P36" s="32"/>
      <c r="Q36" s="32"/>
      <c r="R36" s="32"/>
      <c r="T36" s="32"/>
      <c r="U36" s="32"/>
      <c r="V36" s="32"/>
      <c r="W36" s="32"/>
      <c r="X36" s="32"/>
    </row>
    <row r="37" spans="1:24" ht="15.75" customHeight="1" x14ac:dyDescent="0.2">
      <c r="A37" s="20"/>
      <c r="B37" s="77" t="s">
        <v>141</v>
      </c>
      <c r="C37" s="22" t="s">
        <v>13</v>
      </c>
      <c r="D37" s="22" t="s">
        <v>3</v>
      </c>
      <c r="E37" s="22" t="s">
        <v>8</v>
      </c>
      <c r="F37" s="23" t="s">
        <v>5</v>
      </c>
      <c r="G37" s="22" t="s">
        <v>78</v>
      </c>
      <c r="H37" s="24">
        <f t="shared" si="0"/>
        <v>1111</v>
      </c>
      <c r="I37" s="25">
        <v>0</v>
      </c>
      <c r="J37" s="25">
        <v>1111</v>
      </c>
      <c r="K37" s="26">
        <f t="shared" si="1"/>
        <v>1</v>
      </c>
      <c r="L37" s="27">
        <f t="shared" si="1"/>
        <v>0</v>
      </c>
      <c r="M37" s="27">
        <f t="shared" si="1"/>
        <v>1</v>
      </c>
      <c r="N37" s="28">
        <f t="shared" si="4"/>
        <v>277.24610745620186</v>
      </c>
      <c r="O37" s="29"/>
      <c r="P37" s="32"/>
      <c r="Q37" s="32"/>
      <c r="R37" s="32"/>
      <c r="T37" s="32"/>
      <c r="U37" s="32"/>
      <c r="V37" s="32"/>
      <c r="W37" s="32"/>
      <c r="X37" s="32"/>
    </row>
    <row r="38" spans="1:24" ht="15.75" customHeight="1" x14ac:dyDescent="0.2">
      <c r="A38" s="20"/>
      <c r="B38" s="77" t="s">
        <v>142</v>
      </c>
      <c r="C38" s="22" t="s">
        <v>14</v>
      </c>
      <c r="D38" s="22" t="s">
        <v>6</v>
      </c>
      <c r="E38" s="22" t="s">
        <v>15</v>
      </c>
      <c r="F38" s="23" t="s">
        <v>5</v>
      </c>
      <c r="G38" s="22" t="s">
        <v>36</v>
      </c>
      <c r="H38" s="24">
        <f t="shared" si="0"/>
        <v>1111</v>
      </c>
      <c r="I38" s="25">
        <v>555</v>
      </c>
      <c r="J38" s="25">
        <v>556</v>
      </c>
      <c r="K38" s="26">
        <f t="shared" si="1"/>
        <v>1</v>
      </c>
      <c r="L38" s="27">
        <f t="shared" si="1"/>
        <v>0.49954995499549953</v>
      </c>
      <c r="M38" s="27">
        <f t="shared" si="1"/>
        <v>0.50045004500450041</v>
      </c>
      <c r="N38" s="28">
        <f t="shared" si="4"/>
        <v>224.89696592208236</v>
      </c>
      <c r="O38" s="29"/>
      <c r="P38" s="32"/>
      <c r="Q38" s="32"/>
      <c r="R38" s="32"/>
      <c r="T38" s="32"/>
      <c r="U38" s="32"/>
      <c r="V38" s="32"/>
      <c r="W38" s="32"/>
      <c r="X38" s="32"/>
    </row>
    <row r="39" spans="1:24" ht="15.75" customHeight="1" x14ac:dyDescent="0.2">
      <c r="A39" s="20"/>
      <c r="B39" s="77" t="s">
        <v>143</v>
      </c>
      <c r="C39" s="22" t="s">
        <v>13</v>
      </c>
      <c r="D39" s="22" t="s">
        <v>3</v>
      </c>
      <c r="E39" s="22" t="s">
        <v>8</v>
      </c>
      <c r="F39" s="23" t="s">
        <v>5</v>
      </c>
      <c r="G39" s="22" t="s">
        <v>78</v>
      </c>
      <c r="H39" s="24">
        <f t="shared" si="0"/>
        <v>1111</v>
      </c>
      <c r="I39" s="25">
        <v>0</v>
      </c>
      <c r="J39" s="25">
        <v>1111</v>
      </c>
      <c r="K39" s="26">
        <f t="shared" si="1"/>
        <v>1</v>
      </c>
      <c r="L39" s="27">
        <f t="shared" si="1"/>
        <v>0</v>
      </c>
      <c r="M39" s="27">
        <f t="shared" si="1"/>
        <v>1</v>
      </c>
      <c r="N39" s="28">
        <f t="shared" si="4"/>
        <v>277.24610745620186</v>
      </c>
      <c r="O39" s="29"/>
      <c r="P39" s="32"/>
      <c r="Q39" s="32"/>
      <c r="R39" s="32"/>
      <c r="T39" s="32"/>
      <c r="U39" s="32"/>
      <c r="V39" s="32"/>
      <c r="W39" s="32"/>
      <c r="X39" s="32"/>
    </row>
    <row r="40" spans="1:24" ht="15.75" customHeight="1" x14ac:dyDescent="0.2">
      <c r="A40" s="20"/>
      <c r="B40" s="77" t="s">
        <v>144</v>
      </c>
      <c r="C40" s="22" t="s">
        <v>13</v>
      </c>
      <c r="D40" s="22" t="s">
        <v>3</v>
      </c>
      <c r="E40" s="22" t="s">
        <v>8</v>
      </c>
      <c r="F40" s="23" t="s">
        <v>5</v>
      </c>
      <c r="G40" s="22" t="s">
        <v>78</v>
      </c>
      <c r="H40" s="24">
        <f t="shared" si="0"/>
        <v>1000</v>
      </c>
      <c r="I40" s="25">
        <v>0</v>
      </c>
      <c r="J40" s="25">
        <v>1000</v>
      </c>
      <c r="K40" s="26">
        <f t="shared" si="1"/>
        <v>0.90009000900090008</v>
      </c>
      <c r="L40" s="27">
        <f t="shared" si="1"/>
        <v>0</v>
      </c>
      <c r="M40" s="27">
        <f t="shared" si="1"/>
        <v>0.90009000900090008</v>
      </c>
      <c r="N40" s="28">
        <f t="shared" si="4"/>
        <v>249.54645135571724</v>
      </c>
      <c r="O40" s="29"/>
      <c r="P40" s="32"/>
      <c r="Q40" s="32"/>
      <c r="R40" s="32"/>
      <c r="T40" s="32"/>
      <c r="U40" s="32"/>
      <c r="V40" s="32"/>
      <c r="W40" s="32"/>
      <c r="X40" s="32"/>
    </row>
    <row r="41" spans="1:24" ht="15.75" customHeight="1" x14ac:dyDescent="0.2">
      <c r="A41" s="20"/>
      <c r="B41" s="77" t="s">
        <v>145</v>
      </c>
      <c r="C41" s="22" t="s">
        <v>16</v>
      </c>
      <c r="D41" s="22" t="s">
        <v>6</v>
      </c>
      <c r="E41" s="22" t="s">
        <v>15</v>
      </c>
      <c r="F41" s="23" t="s">
        <v>5</v>
      </c>
      <c r="G41" s="22" t="s">
        <v>36</v>
      </c>
      <c r="H41" s="24">
        <f t="shared" si="0"/>
        <v>1111</v>
      </c>
      <c r="I41" s="25">
        <v>555</v>
      </c>
      <c r="J41" s="25">
        <v>556</v>
      </c>
      <c r="K41" s="26">
        <f t="shared" si="1"/>
        <v>1</v>
      </c>
      <c r="L41" s="27">
        <f t="shared" si="1"/>
        <v>0.49954995499549953</v>
      </c>
      <c r="M41" s="27">
        <f t="shared" si="1"/>
        <v>0.50045004500450041</v>
      </c>
      <c r="N41" s="28">
        <f t="shared" si="4"/>
        <v>224.89696592208236</v>
      </c>
      <c r="O41" s="29"/>
      <c r="P41" s="32"/>
      <c r="Q41" s="32"/>
      <c r="R41" s="32"/>
      <c r="T41" s="32"/>
      <c r="U41" s="32"/>
      <c r="V41" s="32"/>
      <c r="W41" s="32"/>
      <c r="X41" s="32"/>
    </row>
    <row r="42" spans="1:24" ht="15.75" customHeight="1" x14ac:dyDescent="0.2">
      <c r="A42" s="20"/>
      <c r="B42" s="77" t="s">
        <v>146</v>
      </c>
      <c r="C42" s="22" t="s">
        <v>22</v>
      </c>
      <c r="D42" s="22" t="s">
        <v>6</v>
      </c>
      <c r="E42" s="22" t="s">
        <v>15</v>
      </c>
      <c r="F42" s="23" t="s">
        <v>5</v>
      </c>
      <c r="G42" s="22" t="s">
        <v>29</v>
      </c>
      <c r="H42" s="24">
        <f t="shared" si="0"/>
        <v>1111</v>
      </c>
      <c r="I42" s="25">
        <v>555</v>
      </c>
      <c r="J42" s="25">
        <v>556</v>
      </c>
      <c r="K42" s="26">
        <f t="shared" si="1"/>
        <v>1</v>
      </c>
      <c r="L42" s="27">
        <f t="shared" si="1"/>
        <v>0.49954995499549953</v>
      </c>
      <c r="M42" s="27">
        <f t="shared" si="1"/>
        <v>0.50045004500450041</v>
      </c>
      <c r="N42" s="28">
        <f t="shared" si="4"/>
        <v>224.89696592208236</v>
      </c>
      <c r="O42" s="29"/>
      <c r="P42" s="32"/>
      <c r="Q42" s="32"/>
      <c r="R42" s="32"/>
      <c r="T42" s="32"/>
      <c r="U42" s="32"/>
      <c r="V42" s="32"/>
      <c r="W42" s="32"/>
      <c r="X42" s="32"/>
    </row>
    <row r="43" spans="1:24" ht="15.75" customHeight="1" x14ac:dyDescent="0.2">
      <c r="A43" s="20"/>
      <c r="B43" s="77" t="s">
        <v>147</v>
      </c>
      <c r="C43" s="22" t="s">
        <v>2</v>
      </c>
      <c r="D43" s="22" t="s">
        <v>3</v>
      </c>
      <c r="E43" s="22" t="s">
        <v>4</v>
      </c>
      <c r="F43" s="23" t="s">
        <v>5</v>
      </c>
      <c r="G43" s="22" t="s">
        <v>29</v>
      </c>
      <c r="H43" s="24">
        <f t="shared" si="0"/>
        <v>1111</v>
      </c>
      <c r="I43" s="25">
        <v>555</v>
      </c>
      <c r="J43" s="25">
        <v>556</v>
      </c>
      <c r="K43" s="26">
        <f t="shared" si="1"/>
        <v>1</v>
      </c>
      <c r="L43" s="27">
        <f t="shared" si="1"/>
        <v>0.49954995499549953</v>
      </c>
      <c r="M43" s="27">
        <f t="shared" si="1"/>
        <v>0.50045004500450041</v>
      </c>
      <c r="N43" s="28">
        <f t="shared" si="4"/>
        <v>224.89696592208236</v>
      </c>
      <c r="O43" s="29"/>
      <c r="P43" s="32"/>
      <c r="Q43" s="32"/>
      <c r="R43" s="32"/>
      <c r="T43" s="32"/>
      <c r="U43" s="32"/>
      <c r="V43" s="32"/>
      <c r="W43" s="32"/>
      <c r="X43" s="32"/>
    </row>
    <row r="44" spans="1:24" ht="15.75" customHeight="1" x14ac:dyDescent="0.2">
      <c r="A44" s="20"/>
      <c r="B44" s="77" t="s">
        <v>148</v>
      </c>
      <c r="C44" s="22" t="s">
        <v>13</v>
      </c>
      <c r="D44" s="22" t="s">
        <v>3</v>
      </c>
      <c r="E44" s="22" t="s">
        <v>8</v>
      </c>
      <c r="F44" s="23" t="s">
        <v>5</v>
      </c>
      <c r="G44" s="22" t="s">
        <v>78</v>
      </c>
      <c r="H44" s="24">
        <f t="shared" si="0"/>
        <v>400</v>
      </c>
      <c r="I44" s="25">
        <v>0</v>
      </c>
      <c r="J44" s="25">
        <v>400</v>
      </c>
      <c r="K44" s="26">
        <f t="shared" si="1"/>
        <v>0.36003600360036003</v>
      </c>
      <c r="L44" s="27">
        <f t="shared" si="1"/>
        <v>0</v>
      </c>
      <c r="M44" s="27">
        <f t="shared" si="1"/>
        <v>0.36003600360036003</v>
      </c>
      <c r="N44" s="28">
        <f t="shared" si="4"/>
        <v>99.818580542286895</v>
      </c>
      <c r="O44" s="29"/>
      <c r="P44" s="32"/>
      <c r="Q44" s="32"/>
      <c r="R44" s="32"/>
      <c r="T44" s="32"/>
      <c r="U44" s="32"/>
      <c r="V44" s="32"/>
      <c r="W44" s="32"/>
      <c r="X44" s="32"/>
    </row>
    <row r="45" spans="1:24" ht="15.75" customHeight="1" x14ac:dyDescent="0.2">
      <c r="A45" s="20"/>
      <c r="B45" s="77" t="s">
        <v>149</v>
      </c>
      <c r="C45" s="22" t="s">
        <v>13</v>
      </c>
      <c r="D45" s="22" t="s">
        <v>3</v>
      </c>
      <c r="E45" s="22" t="s">
        <v>8</v>
      </c>
      <c r="F45" s="23" t="s">
        <v>5</v>
      </c>
      <c r="G45" s="22" t="s">
        <v>78</v>
      </c>
      <c r="H45" s="24">
        <f t="shared" si="0"/>
        <v>1111</v>
      </c>
      <c r="I45" s="25">
        <v>0</v>
      </c>
      <c r="J45" s="25">
        <v>1111</v>
      </c>
      <c r="K45" s="26">
        <f t="shared" si="1"/>
        <v>1</v>
      </c>
      <c r="L45" s="27">
        <f t="shared" si="1"/>
        <v>0</v>
      </c>
      <c r="M45" s="27">
        <f t="shared" si="1"/>
        <v>1</v>
      </c>
      <c r="N45" s="28">
        <f t="shared" si="4"/>
        <v>277.24610745620186</v>
      </c>
      <c r="O45" s="29"/>
      <c r="P45" s="32"/>
      <c r="Q45" s="32"/>
      <c r="R45" s="32"/>
      <c r="T45" s="32"/>
      <c r="U45" s="32"/>
      <c r="V45" s="32"/>
      <c r="W45" s="32"/>
      <c r="X45" s="32"/>
    </row>
    <row r="46" spans="1:24" ht="15.75" customHeight="1" x14ac:dyDescent="0.2">
      <c r="A46" s="20"/>
      <c r="B46" s="77" t="s">
        <v>150</v>
      </c>
      <c r="C46" s="22" t="s">
        <v>13</v>
      </c>
      <c r="D46" s="22" t="s">
        <v>3</v>
      </c>
      <c r="E46" s="22" t="s">
        <v>8</v>
      </c>
      <c r="F46" s="23" t="s">
        <v>5</v>
      </c>
      <c r="G46" s="22" t="s">
        <v>78</v>
      </c>
      <c r="H46" s="24">
        <f t="shared" si="0"/>
        <v>2200</v>
      </c>
      <c r="I46" s="25">
        <v>0</v>
      </c>
      <c r="J46" s="25">
        <v>2200</v>
      </c>
      <c r="K46" s="26">
        <f t="shared" si="1"/>
        <v>1.9801980198019802</v>
      </c>
      <c r="L46" s="27">
        <f t="shared" si="1"/>
        <v>0</v>
      </c>
      <c r="M46" s="27">
        <f t="shared" si="1"/>
        <v>1.9801980198019802</v>
      </c>
      <c r="N46" s="28">
        <f t="shared" si="4"/>
        <v>549.00219298257798</v>
      </c>
      <c r="O46" s="29"/>
      <c r="P46" s="32"/>
      <c r="Q46" s="32"/>
      <c r="R46" s="32"/>
      <c r="T46" s="32"/>
      <c r="U46" s="32"/>
      <c r="V46" s="32"/>
      <c r="W46" s="32"/>
      <c r="X46" s="32"/>
    </row>
    <row r="47" spans="1:24" ht="15.75" customHeight="1" x14ac:dyDescent="0.2">
      <c r="A47" s="20"/>
      <c r="B47" s="77" t="s">
        <v>151</v>
      </c>
      <c r="C47" s="22" t="s">
        <v>13</v>
      </c>
      <c r="D47" s="22" t="s">
        <v>3</v>
      </c>
      <c r="E47" s="22" t="s">
        <v>8</v>
      </c>
      <c r="F47" s="23" t="s">
        <v>5</v>
      </c>
      <c r="G47" s="22" t="s">
        <v>78</v>
      </c>
      <c r="H47" s="24">
        <f t="shared" si="0"/>
        <v>1111</v>
      </c>
      <c r="I47" s="25">
        <v>0</v>
      </c>
      <c r="J47" s="25">
        <v>1111</v>
      </c>
      <c r="K47" s="26">
        <f t="shared" si="1"/>
        <v>1</v>
      </c>
      <c r="L47" s="27">
        <f t="shared" si="1"/>
        <v>0</v>
      </c>
      <c r="M47" s="27">
        <f t="shared" si="1"/>
        <v>1</v>
      </c>
      <c r="N47" s="28">
        <f t="shared" si="4"/>
        <v>277.24610745620186</v>
      </c>
      <c r="O47" s="29"/>
      <c r="P47" s="32"/>
      <c r="Q47" s="32"/>
      <c r="R47" s="32"/>
      <c r="T47" s="32"/>
      <c r="U47" s="32"/>
      <c r="V47" s="32"/>
      <c r="W47" s="32"/>
      <c r="X47" s="32"/>
    </row>
    <row r="48" spans="1:24" ht="15.75" customHeight="1" x14ac:dyDescent="0.2">
      <c r="A48" s="20"/>
      <c r="B48" s="77" t="s">
        <v>152</v>
      </c>
      <c r="C48" s="22" t="s">
        <v>2</v>
      </c>
      <c r="D48" s="22" t="s">
        <v>3</v>
      </c>
      <c r="E48" s="22" t="s">
        <v>4</v>
      </c>
      <c r="F48" s="23" t="s">
        <v>5</v>
      </c>
      <c r="G48" s="22" t="s">
        <v>29</v>
      </c>
      <c r="H48" s="24">
        <f t="shared" si="0"/>
        <v>1111</v>
      </c>
      <c r="I48" s="25">
        <v>555</v>
      </c>
      <c r="J48" s="25">
        <v>556</v>
      </c>
      <c r="K48" s="26">
        <f t="shared" si="1"/>
        <v>1</v>
      </c>
      <c r="L48" s="27">
        <f t="shared" si="1"/>
        <v>0.49954995499549953</v>
      </c>
      <c r="M48" s="27">
        <f t="shared" si="1"/>
        <v>0.50045004500450041</v>
      </c>
      <c r="N48" s="28">
        <f t="shared" si="4"/>
        <v>224.89696592208236</v>
      </c>
      <c r="O48" s="29"/>
      <c r="P48" s="32"/>
      <c r="Q48" s="32"/>
      <c r="R48" s="32"/>
      <c r="T48" s="32"/>
      <c r="U48" s="32"/>
      <c r="V48" s="32"/>
      <c r="W48" s="32"/>
      <c r="X48" s="32"/>
    </row>
    <row r="49" spans="1:24" ht="15.75" customHeight="1" x14ac:dyDescent="0.2">
      <c r="A49" s="20"/>
      <c r="B49" s="77" t="s">
        <v>153</v>
      </c>
      <c r="C49" s="22" t="s">
        <v>13</v>
      </c>
      <c r="D49" s="22" t="s">
        <v>3</v>
      </c>
      <c r="E49" s="22" t="s">
        <v>8</v>
      </c>
      <c r="F49" s="23" t="s">
        <v>5</v>
      </c>
      <c r="G49" s="22" t="s">
        <v>78</v>
      </c>
      <c r="H49" s="24">
        <f t="shared" si="0"/>
        <v>1111</v>
      </c>
      <c r="I49" s="25">
        <v>0</v>
      </c>
      <c r="J49" s="25">
        <v>1111</v>
      </c>
      <c r="K49" s="26">
        <f t="shared" si="1"/>
        <v>1</v>
      </c>
      <c r="L49" s="27">
        <f t="shared" si="1"/>
        <v>0</v>
      </c>
      <c r="M49" s="27">
        <f t="shared" si="1"/>
        <v>1</v>
      </c>
      <c r="N49" s="28">
        <f t="shared" si="4"/>
        <v>277.24610745620186</v>
      </c>
      <c r="O49" s="29"/>
      <c r="P49" s="32"/>
      <c r="Q49" s="32"/>
      <c r="R49" s="32"/>
      <c r="T49" s="32"/>
      <c r="U49" s="32"/>
      <c r="V49" s="32"/>
      <c r="W49" s="32"/>
      <c r="X49" s="32"/>
    </row>
    <row r="50" spans="1:24" ht="15.75" customHeight="1" x14ac:dyDescent="0.2">
      <c r="A50" s="20"/>
      <c r="B50" s="77" t="s">
        <v>154</v>
      </c>
      <c r="C50" s="22" t="s">
        <v>26</v>
      </c>
      <c r="D50" s="22" t="s">
        <v>3</v>
      </c>
      <c r="E50" s="22" t="s">
        <v>20</v>
      </c>
      <c r="F50" s="23" t="s">
        <v>5</v>
      </c>
      <c r="G50" s="22" t="s">
        <v>78</v>
      </c>
      <c r="H50" s="24">
        <f t="shared" si="0"/>
        <v>5282</v>
      </c>
      <c r="I50" s="25">
        <v>0</v>
      </c>
      <c r="J50" s="25">
        <v>5282</v>
      </c>
      <c r="K50" s="26">
        <f t="shared" si="1"/>
        <v>4.7542754275427539</v>
      </c>
      <c r="L50" s="27">
        <f t="shared" si="1"/>
        <v>0</v>
      </c>
      <c r="M50" s="27">
        <f t="shared" si="1"/>
        <v>4.7542754275427539</v>
      </c>
      <c r="N50" s="28">
        <f t="shared" si="4"/>
        <v>1318.1043560608985</v>
      </c>
      <c r="O50" s="29"/>
      <c r="P50" s="32"/>
      <c r="Q50" s="32"/>
      <c r="R50" s="32"/>
      <c r="T50" s="32"/>
      <c r="U50" s="32"/>
      <c r="V50" s="32"/>
      <c r="W50" s="32"/>
      <c r="X50" s="32"/>
    </row>
    <row r="51" spans="1:24" ht="15.75" customHeight="1" x14ac:dyDescent="0.2">
      <c r="A51" s="20"/>
      <c r="B51" s="77" t="s">
        <v>155</v>
      </c>
      <c r="C51" s="22" t="s">
        <v>2</v>
      </c>
      <c r="D51" s="22" t="s">
        <v>3</v>
      </c>
      <c r="E51" s="22" t="s">
        <v>4</v>
      </c>
      <c r="F51" s="23" t="s">
        <v>5</v>
      </c>
      <c r="G51" s="22" t="s">
        <v>29</v>
      </c>
      <c r="H51" s="24">
        <f t="shared" si="0"/>
        <v>210</v>
      </c>
      <c r="I51" s="25">
        <v>210</v>
      </c>
      <c r="J51" s="25">
        <v>0</v>
      </c>
      <c r="K51" s="26">
        <f t="shared" si="1"/>
        <v>0.18901890189018902</v>
      </c>
      <c r="L51" s="27">
        <f t="shared" si="1"/>
        <v>0.18901890189018902</v>
      </c>
      <c r="M51" s="27">
        <f t="shared" si="1"/>
        <v>0</v>
      </c>
      <c r="N51" s="28">
        <f t="shared" si="4"/>
        <v>32.596971501520272</v>
      </c>
      <c r="O51" s="29"/>
      <c r="P51" s="32"/>
      <c r="Q51" s="32"/>
      <c r="R51" s="32"/>
      <c r="T51" s="32"/>
      <c r="U51" s="32"/>
      <c r="V51" s="32"/>
      <c r="W51" s="32"/>
      <c r="X51" s="32"/>
    </row>
    <row r="52" spans="1:24" ht="15.75" customHeight="1" x14ac:dyDescent="0.2">
      <c r="A52" s="20"/>
      <c r="B52" s="77" t="s">
        <v>156</v>
      </c>
      <c r="C52" s="22" t="s">
        <v>13</v>
      </c>
      <c r="D52" s="22" t="s">
        <v>3</v>
      </c>
      <c r="E52" s="22" t="s">
        <v>8</v>
      </c>
      <c r="F52" s="23" t="s">
        <v>5</v>
      </c>
      <c r="G52" s="22" t="s">
        <v>78</v>
      </c>
      <c r="H52" s="24">
        <f t="shared" si="0"/>
        <v>2222</v>
      </c>
      <c r="I52" s="25">
        <v>2222</v>
      </c>
      <c r="J52" s="25">
        <v>0</v>
      </c>
      <c r="K52" s="26">
        <f t="shared" si="1"/>
        <v>2</v>
      </c>
      <c r="L52" s="27">
        <f t="shared" si="1"/>
        <v>2</v>
      </c>
      <c r="M52" s="27">
        <f t="shared" si="1"/>
        <v>0</v>
      </c>
      <c r="N52" s="28">
        <f t="shared" si="4"/>
        <v>344.90700322084786</v>
      </c>
      <c r="O52" s="29"/>
      <c r="P52" s="32"/>
      <c r="Q52" s="32"/>
      <c r="R52" s="32"/>
      <c r="T52" s="32"/>
      <c r="U52" s="32"/>
      <c r="V52" s="32"/>
      <c r="W52" s="32"/>
      <c r="X52" s="32"/>
    </row>
    <row r="53" spans="1:24" ht="15.75" customHeight="1" x14ac:dyDescent="0.2">
      <c r="A53" s="20"/>
      <c r="B53" s="77" t="s">
        <v>157</v>
      </c>
      <c r="C53" s="22" t="s">
        <v>31</v>
      </c>
      <c r="D53" s="22" t="s">
        <v>6</v>
      </c>
      <c r="E53" s="22" t="s">
        <v>20</v>
      </c>
      <c r="F53" s="23" t="s">
        <v>5</v>
      </c>
      <c r="G53" s="22" t="s">
        <v>29</v>
      </c>
      <c r="H53" s="24">
        <f t="shared" si="0"/>
        <v>1111</v>
      </c>
      <c r="I53" s="25">
        <v>0</v>
      </c>
      <c r="J53" s="25">
        <v>1111</v>
      </c>
      <c r="K53" s="26">
        <f t="shared" si="1"/>
        <v>1</v>
      </c>
      <c r="L53" s="27">
        <f t="shared" si="1"/>
        <v>0</v>
      </c>
      <c r="M53" s="27">
        <f t="shared" si="1"/>
        <v>1</v>
      </c>
      <c r="N53" s="28">
        <f t="shared" si="4"/>
        <v>277.24610745620186</v>
      </c>
      <c r="O53" s="29"/>
      <c r="P53" s="32"/>
      <c r="Q53" s="32"/>
      <c r="R53" s="32"/>
      <c r="T53" s="32"/>
      <c r="U53" s="32"/>
      <c r="V53" s="32"/>
      <c r="W53" s="32"/>
      <c r="X53" s="32"/>
    </row>
    <row r="54" spans="1:24" ht="15.75" customHeight="1" x14ac:dyDescent="0.2">
      <c r="A54" s="20"/>
      <c r="B54" s="77" t="s">
        <v>158</v>
      </c>
      <c r="C54" s="22" t="s">
        <v>14</v>
      </c>
      <c r="D54" s="22" t="s">
        <v>6</v>
      </c>
      <c r="E54" s="22" t="s">
        <v>15</v>
      </c>
      <c r="F54" s="23" t="s">
        <v>5</v>
      </c>
      <c r="G54" s="22" t="s">
        <v>29</v>
      </c>
      <c r="H54" s="24">
        <f t="shared" si="0"/>
        <v>2222</v>
      </c>
      <c r="I54" s="25">
        <v>1105</v>
      </c>
      <c r="J54" s="25">
        <v>1117</v>
      </c>
      <c r="K54" s="26">
        <f t="shared" si="1"/>
        <v>2</v>
      </c>
      <c r="L54" s="27">
        <f t="shared" si="1"/>
        <v>0.99459945994599464</v>
      </c>
      <c r="M54" s="27">
        <f t="shared" si="1"/>
        <v>1.0054005400540054</v>
      </c>
      <c r="N54" s="28">
        <f t="shared" si="4"/>
        <v>450.26554573185945</v>
      </c>
      <c r="O54" s="29"/>
      <c r="P54" s="32"/>
      <c r="Q54" s="32"/>
      <c r="R54" s="32"/>
      <c r="T54" s="32"/>
      <c r="U54" s="32"/>
      <c r="V54" s="32"/>
      <c r="W54" s="32"/>
      <c r="X54" s="32"/>
    </row>
    <row r="55" spans="1:24" ht="15.75" customHeight="1" x14ac:dyDescent="0.2">
      <c r="A55" s="20"/>
      <c r="B55" s="77" t="s">
        <v>159</v>
      </c>
      <c r="C55" s="22" t="s">
        <v>23</v>
      </c>
      <c r="D55" s="22" t="s">
        <v>6</v>
      </c>
      <c r="E55" s="22" t="s">
        <v>15</v>
      </c>
      <c r="F55" s="23" t="s">
        <v>5</v>
      </c>
      <c r="G55" s="22" t="s">
        <v>29</v>
      </c>
      <c r="H55" s="24">
        <f t="shared" si="0"/>
        <v>1050</v>
      </c>
      <c r="I55" s="25">
        <v>375</v>
      </c>
      <c r="J55" s="25">
        <v>675</v>
      </c>
      <c r="K55" s="26">
        <f t="shared" si="1"/>
        <v>0.94509450945094509</v>
      </c>
      <c r="L55" s="27">
        <f t="shared" si="1"/>
        <v>0.33753375337533753</v>
      </c>
      <c r="M55" s="27">
        <f t="shared" si="1"/>
        <v>0.60756075607560756</v>
      </c>
      <c r="N55" s="28">
        <f t="shared" si="4"/>
        <v>226.65273234639534</v>
      </c>
      <c r="O55" s="29"/>
      <c r="P55" s="32"/>
      <c r="Q55" s="32"/>
      <c r="R55" s="32"/>
      <c r="T55" s="32"/>
      <c r="U55" s="32"/>
      <c r="V55" s="32"/>
      <c r="W55" s="32"/>
      <c r="X55" s="32"/>
    </row>
    <row r="56" spans="1:24" ht="15.75" customHeight="1" x14ac:dyDescent="0.2">
      <c r="A56" s="20"/>
      <c r="B56" s="77" t="s">
        <v>160</v>
      </c>
      <c r="C56" s="22" t="s">
        <v>13</v>
      </c>
      <c r="D56" s="22" t="s">
        <v>3</v>
      </c>
      <c r="E56" s="22" t="s">
        <v>8</v>
      </c>
      <c r="F56" s="23" t="s">
        <v>5</v>
      </c>
      <c r="G56" s="22" t="s">
        <v>78</v>
      </c>
      <c r="H56" s="24">
        <f t="shared" si="0"/>
        <v>1000</v>
      </c>
      <c r="I56" s="25">
        <v>0</v>
      </c>
      <c r="J56" s="25">
        <v>1000</v>
      </c>
      <c r="K56" s="26">
        <f t="shared" si="1"/>
        <v>0.90009000900090008</v>
      </c>
      <c r="L56" s="27">
        <f t="shared" si="1"/>
        <v>0</v>
      </c>
      <c r="M56" s="27">
        <f t="shared" si="1"/>
        <v>0.90009000900090008</v>
      </c>
      <c r="N56" s="28">
        <f t="shared" si="4"/>
        <v>249.54645135571724</v>
      </c>
      <c r="O56" s="29"/>
      <c r="P56" s="32"/>
      <c r="Q56" s="32"/>
      <c r="R56" s="32"/>
      <c r="T56" s="32"/>
      <c r="U56" s="32"/>
      <c r="V56" s="32"/>
      <c r="W56" s="32"/>
      <c r="X56" s="32"/>
    </row>
    <row r="57" spans="1:24" ht="15.75" customHeight="1" x14ac:dyDescent="0.2">
      <c r="A57" s="20"/>
      <c r="B57" s="77" t="s">
        <v>161</v>
      </c>
      <c r="C57" s="22" t="s">
        <v>13</v>
      </c>
      <c r="D57" s="22" t="s">
        <v>3</v>
      </c>
      <c r="E57" s="22" t="s">
        <v>8</v>
      </c>
      <c r="F57" s="23" t="s">
        <v>5</v>
      </c>
      <c r="G57" s="22" t="s">
        <v>78</v>
      </c>
      <c r="H57" s="24">
        <f t="shared" si="0"/>
        <v>1111</v>
      </c>
      <c r="I57" s="25">
        <v>0</v>
      </c>
      <c r="J57" s="25">
        <v>1111</v>
      </c>
      <c r="K57" s="26">
        <f t="shared" si="1"/>
        <v>1</v>
      </c>
      <c r="L57" s="27">
        <f t="shared" si="1"/>
        <v>0</v>
      </c>
      <c r="M57" s="27">
        <f t="shared" si="1"/>
        <v>1</v>
      </c>
      <c r="N57" s="28">
        <f t="shared" si="4"/>
        <v>277.24610745620186</v>
      </c>
      <c r="O57" s="29"/>
      <c r="P57" s="32"/>
      <c r="Q57" s="32"/>
      <c r="R57" s="32"/>
      <c r="T57" s="32"/>
      <c r="U57" s="32"/>
      <c r="V57" s="32"/>
      <c r="W57" s="32"/>
      <c r="X57" s="32"/>
    </row>
    <row r="58" spans="1:24" ht="15.75" customHeight="1" x14ac:dyDescent="0.2">
      <c r="A58" s="20"/>
      <c r="B58" s="77" t="s">
        <v>162</v>
      </c>
      <c r="C58" s="22" t="s">
        <v>13</v>
      </c>
      <c r="D58" s="22" t="s">
        <v>3</v>
      </c>
      <c r="E58" s="22" t="s">
        <v>8</v>
      </c>
      <c r="F58" s="23" t="s">
        <v>5</v>
      </c>
      <c r="G58" s="22" t="s">
        <v>78</v>
      </c>
      <c r="H58" s="24">
        <f t="shared" si="0"/>
        <v>1111</v>
      </c>
      <c r="I58" s="25">
        <v>0</v>
      </c>
      <c r="J58" s="25">
        <v>1111</v>
      </c>
      <c r="K58" s="26">
        <f t="shared" si="1"/>
        <v>1</v>
      </c>
      <c r="L58" s="27">
        <f t="shared" si="1"/>
        <v>0</v>
      </c>
      <c r="M58" s="27">
        <f t="shared" si="1"/>
        <v>1</v>
      </c>
      <c r="N58" s="28">
        <f t="shared" si="4"/>
        <v>277.24610745620186</v>
      </c>
      <c r="O58" s="29"/>
      <c r="P58" s="32"/>
      <c r="Q58" s="32"/>
      <c r="R58" s="32"/>
      <c r="T58" s="32"/>
      <c r="U58" s="32"/>
      <c r="V58" s="32"/>
      <c r="W58" s="32"/>
      <c r="X58" s="32"/>
    </row>
    <row r="59" spans="1:24" ht="15.75" customHeight="1" x14ac:dyDescent="0.2">
      <c r="A59" s="20"/>
      <c r="B59" s="77" t="s">
        <v>163</v>
      </c>
      <c r="C59" s="22" t="s">
        <v>21</v>
      </c>
      <c r="D59" s="22" t="s">
        <v>6</v>
      </c>
      <c r="E59" s="22" t="s">
        <v>15</v>
      </c>
      <c r="F59" s="23" t="s">
        <v>5</v>
      </c>
      <c r="G59" s="22" t="s">
        <v>29</v>
      </c>
      <c r="H59" s="24">
        <f t="shared" si="0"/>
        <v>988</v>
      </c>
      <c r="I59" s="25">
        <v>519</v>
      </c>
      <c r="J59" s="25">
        <v>469</v>
      </c>
      <c r="K59" s="26">
        <f t="shared" si="1"/>
        <v>0.88928892889288924</v>
      </c>
      <c r="L59" s="27">
        <f t="shared" si="1"/>
        <v>0.46714671467146712</v>
      </c>
      <c r="M59" s="27">
        <f t="shared" si="1"/>
        <v>0.42214221422142212</v>
      </c>
      <c r="N59" s="28">
        <f t="shared" si="4"/>
        <v>197.59837239673146</v>
      </c>
      <c r="O59" s="29"/>
      <c r="P59" s="32"/>
      <c r="Q59" s="32"/>
      <c r="R59" s="32"/>
      <c r="T59" s="32"/>
      <c r="U59" s="32"/>
      <c r="V59" s="32"/>
      <c r="W59" s="32"/>
      <c r="X59" s="32"/>
    </row>
    <row r="60" spans="1:24" ht="15.75" customHeight="1" x14ac:dyDescent="0.2">
      <c r="A60" s="20"/>
      <c r="B60" s="77" t="s">
        <v>164</v>
      </c>
      <c r="C60" s="22" t="s">
        <v>27</v>
      </c>
      <c r="D60" s="22" t="s">
        <v>6</v>
      </c>
      <c r="E60" s="22" t="s">
        <v>4</v>
      </c>
      <c r="F60" s="23" t="s">
        <v>5</v>
      </c>
      <c r="G60" s="22" t="s">
        <v>29</v>
      </c>
      <c r="H60" s="24">
        <f t="shared" si="0"/>
        <v>5068</v>
      </c>
      <c r="I60" s="25">
        <v>2534</v>
      </c>
      <c r="J60" s="25">
        <v>2534</v>
      </c>
      <c r="K60" s="26">
        <f t="shared" si="1"/>
        <v>4.5616561656165615</v>
      </c>
      <c r="L60" s="27">
        <f t="shared" si="1"/>
        <v>2.2808280828082808</v>
      </c>
      <c r="M60" s="27">
        <f t="shared" si="1"/>
        <v>2.2808280828082808</v>
      </c>
      <c r="N60" s="28">
        <f t="shared" si="4"/>
        <v>1025.6874971870654</v>
      </c>
      <c r="O60" s="29"/>
      <c r="P60" s="32"/>
      <c r="Q60" s="32"/>
      <c r="R60" s="32"/>
      <c r="T60" s="32"/>
      <c r="U60" s="32"/>
      <c r="V60" s="32"/>
      <c r="W60" s="32"/>
      <c r="X60" s="32"/>
    </row>
    <row r="61" spans="1:24" ht="15.75" customHeight="1" x14ac:dyDescent="0.2">
      <c r="A61" s="20"/>
      <c r="B61" s="77" t="s">
        <v>165</v>
      </c>
      <c r="C61" s="22" t="s">
        <v>13</v>
      </c>
      <c r="D61" s="22" t="s">
        <v>3</v>
      </c>
      <c r="E61" s="22" t="s">
        <v>8</v>
      </c>
      <c r="F61" s="23" t="s">
        <v>5</v>
      </c>
      <c r="G61" s="22" t="s">
        <v>78</v>
      </c>
      <c r="H61" s="24">
        <f t="shared" si="0"/>
        <v>1000</v>
      </c>
      <c r="I61" s="25">
        <v>0</v>
      </c>
      <c r="J61" s="25">
        <v>1000</v>
      </c>
      <c r="K61" s="26">
        <f t="shared" si="1"/>
        <v>0.90009000900090008</v>
      </c>
      <c r="L61" s="27">
        <f t="shared" si="1"/>
        <v>0</v>
      </c>
      <c r="M61" s="27">
        <f t="shared" si="1"/>
        <v>0.90009000900090008</v>
      </c>
      <c r="N61" s="28">
        <f t="shared" si="4"/>
        <v>249.54645135571724</v>
      </c>
      <c r="O61" s="29"/>
      <c r="P61" s="32"/>
      <c r="Q61" s="32"/>
      <c r="R61" s="32"/>
      <c r="T61" s="32"/>
      <c r="U61" s="32"/>
      <c r="V61" s="32"/>
      <c r="W61" s="32"/>
      <c r="X61" s="32"/>
    </row>
    <row r="62" spans="1:24" ht="15.75" customHeight="1" x14ac:dyDescent="0.2">
      <c r="A62" s="20"/>
      <c r="B62" s="77" t="s">
        <v>166</v>
      </c>
      <c r="C62" s="22" t="s">
        <v>13</v>
      </c>
      <c r="D62" s="22" t="s">
        <v>3</v>
      </c>
      <c r="E62" s="22" t="s">
        <v>8</v>
      </c>
      <c r="F62" s="23" t="s">
        <v>5</v>
      </c>
      <c r="G62" s="22" t="s">
        <v>78</v>
      </c>
      <c r="H62" s="24">
        <f t="shared" si="0"/>
        <v>1111</v>
      </c>
      <c r="I62" s="25">
        <v>0</v>
      </c>
      <c r="J62" s="25">
        <v>1111</v>
      </c>
      <c r="K62" s="26">
        <f t="shared" si="1"/>
        <v>1</v>
      </c>
      <c r="L62" s="27">
        <f t="shared" si="1"/>
        <v>0</v>
      </c>
      <c r="M62" s="27">
        <f t="shared" si="1"/>
        <v>1</v>
      </c>
      <c r="N62" s="28">
        <f t="shared" si="4"/>
        <v>277.24610745620186</v>
      </c>
      <c r="O62" s="29"/>
      <c r="P62" s="32"/>
      <c r="Q62" s="32"/>
      <c r="R62" s="32"/>
      <c r="T62" s="32"/>
      <c r="U62" s="32"/>
      <c r="V62" s="32"/>
      <c r="W62" s="32"/>
      <c r="X62" s="32"/>
    </row>
    <row r="63" spans="1:24" ht="15.75" customHeight="1" x14ac:dyDescent="0.2">
      <c r="A63" s="20"/>
      <c r="B63" s="77" t="s">
        <v>167</v>
      </c>
      <c r="C63" s="22" t="s">
        <v>2</v>
      </c>
      <c r="D63" s="22" t="s">
        <v>3</v>
      </c>
      <c r="E63" s="22" t="s">
        <v>4</v>
      </c>
      <c r="F63" s="23" t="s">
        <v>5</v>
      </c>
      <c r="G63" s="22" t="s">
        <v>29</v>
      </c>
      <c r="H63" s="24">
        <f t="shared" si="0"/>
        <v>397</v>
      </c>
      <c r="I63" s="25">
        <v>397</v>
      </c>
      <c r="J63" s="25">
        <v>0</v>
      </c>
      <c r="K63" s="26">
        <f t="shared" si="1"/>
        <v>0.35733573357335735</v>
      </c>
      <c r="L63" s="27">
        <f t="shared" si="1"/>
        <v>0.35733573357335735</v>
      </c>
      <c r="M63" s="27">
        <f t="shared" si="1"/>
        <v>0</v>
      </c>
      <c r="N63" s="28">
        <f t="shared" si="4"/>
        <v>61.623798505254996</v>
      </c>
      <c r="O63" s="29"/>
      <c r="P63" s="32"/>
      <c r="Q63" s="32"/>
      <c r="R63" s="32"/>
      <c r="T63" s="32"/>
      <c r="U63" s="32"/>
      <c r="V63" s="32"/>
      <c r="W63" s="32"/>
      <c r="X63" s="32"/>
    </row>
    <row r="64" spans="1:24" ht="15.75" customHeight="1" x14ac:dyDescent="0.2">
      <c r="A64" s="20"/>
      <c r="B64" s="77" t="s">
        <v>168</v>
      </c>
      <c r="C64" s="22" t="s">
        <v>13</v>
      </c>
      <c r="D64" s="22" t="s">
        <v>3</v>
      </c>
      <c r="E64" s="22" t="s">
        <v>8</v>
      </c>
      <c r="F64" s="23" t="s">
        <v>5</v>
      </c>
      <c r="G64" s="22" t="s">
        <v>78</v>
      </c>
      <c r="H64" s="24">
        <f t="shared" si="0"/>
        <v>1111</v>
      </c>
      <c r="I64" s="25">
        <v>0</v>
      </c>
      <c r="J64" s="25">
        <v>1111</v>
      </c>
      <c r="K64" s="26">
        <f t="shared" si="1"/>
        <v>1</v>
      </c>
      <c r="L64" s="27">
        <f t="shared" si="1"/>
        <v>0</v>
      </c>
      <c r="M64" s="27">
        <f t="shared" si="1"/>
        <v>1</v>
      </c>
      <c r="N64" s="28">
        <f t="shared" si="4"/>
        <v>277.24610745620186</v>
      </c>
      <c r="O64" s="29"/>
      <c r="P64" s="32"/>
      <c r="Q64" s="32"/>
      <c r="R64" s="32"/>
      <c r="T64" s="32"/>
      <c r="U64" s="32"/>
      <c r="V64" s="32"/>
      <c r="W64" s="32"/>
      <c r="X64" s="32"/>
    </row>
    <row r="65" spans="1:24" ht="15.75" customHeight="1" x14ac:dyDescent="0.2">
      <c r="A65" s="20"/>
      <c r="B65" s="77" t="s">
        <v>169</v>
      </c>
      <c r="C65" s="22" t="s">
        <v>13</v>
      </c>
      <c r="D65" s="22" t="s">
        <v>3</v>
      </c>
      <c r="E65" s="22" t="s">
        <v>8</v>
      </c>
      <c r="F65" s="23" t="s">
        <v>5</v>
      </c>
      <c r="G65" s="22" t="s">
        <v>78</v>
      </c>
      <c r="H65" s="24">
        <f t="shared" si="0"/>
        <v>1000</v>
      </c>
      <c r="I65" s="25">
        <v>0</v>
      </c>
      <c r="J65" s="25">
        <v>1000</v>
      </c>
      <c r="K65" s="26">
        <f t="shared" si="1"/>
        <v>0.90009000900090008</v>
      </c>
      <c r="L65" s="27">
        <f t="shared" si="1"/>
        <v>0</v>
      </c>
      <c r="M65" s="27">
        <f t="shared" si="1"/>
        <v>0.90009000900090008</v>
      </c>
      <c r="N65" s="28">
        <f t="shared" si="4"/>
        <v>249.54645135571724</v>
      </c>
      <c r="O65" s="29"/>
      <c r="P65" s="32"/>
      <c r="Q65" s="32"/>
      <c r="R65" s="32"/>
      <c r="T65" s="32"/>
      <c r="U65" s="32"/>
      <c r="V65" s="32"/>
      <c r="W65" s="32"/>
      <c r="X65" s="32"/>
    </row>
    <row r="66" spans="1:24" ht="15.75" customHeight="1" x14ac:dyDescent="0.2">
      <c r="A66" s="20"/>
      <c r="B66" s="77" t="s">
        <v>170</v>
      </c>
      <c r="C66" s="22" t="s">
        <v>2</v>
      </c>
      <c r="D66" s="22" t="s">
        <v>3</v>
      </c>
      <c r="E66" s="22" t="s">
        <v>4</v>
      </c>
      <c r="F66" s="23" t="s">
        <v>5</v>
      </c>
      <c r="G66" s="22" t="s">
        <v>29</v>
      </c>
      <c r="H66" s="24">
        <f t="shared" si="0"/>
        <v>1111</v>
      </c>
      <c r="I66" s="25">
        <v>555</v>
      </c>
      <c r="J66" s="25">
        <v>556</v>
      </c>
      <c r="K66" s="26">
        <f t="shared" si="1"/>
        <v>1</v>
      </c>
      <c r="L66" s="27">
        <f t="shared" si="1"/>
        <v>0.49954995499549953</v>
      </c>
      <c r="M66" s="27">
        <f t="shared" si="1"/>
        <v>0.50045004500450041</v>
      </c>
      <c r="N66" s="28">
        <f t="shared" si="4"/>
        <v>224.89696592208236</v>
      </c>
      <c r="O66" s="29"/>
      <c r="P66" s="32"/>
      <c r="Q66" s="32"/>
      <c r="R66" s="32"/>
      <c r="T66" s="32"/>
      <c r="U66" s="32"/>
      <c r="V66" s="32"/>
      <c r="W66" s="32"/>
      <c r="X66" s="32"/>
    </row>
    <row r="67" spans="1:24" ht="15.75" customHeight="1" x14ac:dyDescent="0.2">
      <c r="A67" s="20"/>
      <c r="B67" s="77" t="s">
        <v>171</v>
      </c>
      <c r="C67" s="22" t="s">
        <v>13</v>
      </c>
      <c r="D67" s="22" t="s">
        <v>3</v>
      </c>
      <c r="E67" s="22" t="s">
        <v>8</v>
      </c>
      <c r="F67" s="23" t="s">
        <v>5</v>
      </c>
      <c r="G67" s="22" t="s">
        <v>78</v>
      </c>
      <c r="H67" s="24">
        <f t="shared" si="0"/>
        <v>1111</v>
      </c>
      <c r="I67" s="25">
        <v>0</v>
      </c>
      <c r="J67" s="25">
        <v>1111</v>
      </c>
      <c r="K67" s="26">
        <f t="shared" ref="K67:M130" si="5">H67/$P$3</f>
        <v>1</v>
      </c>
      <c r="L67" s="27">
        <f t="shared" si="5"/>
        <v>0</v>
      </c>
      <c r="M67" s="27">
        <f t="shared" si="5"/>
        <v>1</v>
      </c>
      <c r="N67" s="28">
        <f t="shared" ref="N67:N98" si="6">SUM(L67*$V$16)+(M67*$V$17)</f>
        <v>277.24610745620186</v>
      </c>
      <c r="O67" s="29"/>
      <c r="P67" s="32"/>
      <c r="Q67" s="32"/>
      <c r="R67" s="32"/>
      <c r="T67" s="32"/>
      <c r="U67" s="32"/>
      <c r="V67" s="32"/>
      <c r="W67" s="32"/>
      <c r="X67" s="32"/>
    </row>
    <row r="68" spans="1:24" ht="15.75" customHeight="1" x14ac:dyDescent="0.2">
      <c r="A68" s="20"/>
      <c r="B68" s="77" t="s">
        <v>172</v>
      </c>
      <c r="C68" s="22" t="s">
        <v>18</v>
      </c>
      <c r="D68" s="22" t="s">
        <v>6</v>
      </c>
      <c r="E68" s="22" t="s">
        <v>15</v>
      </c>
      <c r="F68" s="23" t="s">
        <v>5</v>
      </c>
      <c r="G68" s="22" t="s">
        <v>29</v>
      </c>
      <c r="H68" s="24">
        <f t="shared" si="0"/>
        <v>989</v>
      </c>
      <c r="I68" s="25">
        <v>520</v>
      </c>
      <c r="J68" s="25">
        <v>469</v>
      </c>
      <c r="K68" s="26">
        <f t="shared" si="5"/>
        <v>0.89018901890189017</v>
      </c>
      <c r="L68" s="27">
        <f t="shared" si="5"/>
        <v>0.46804680468046805</v>
      </c>
      <c r="M68" s="27">
        <f t="shared" si="5"/>
        <v>0.42214221422142212</v>
      </c>
      <c r="N68" s="28">
        <f t="shared" si="6"/>
        <v>197.75359607054827</v>
      </c>
      <c r="O68" s="29"/>
      <c r="P68" s="32"/>
      <c r="Q68" s="32"/>
      <c r="R68" s="32"/>
      <c r="T68" s="32"/>
      <c r="U68" s="32"/>
      <c r="V68" s="32"/>
      <c r="W68" s="32"/>
      <c r="X68" s="32"/>
    </row>
    <row r="69" spans="1:24" ht="15.75" customHeight="1" x14ac:dyDescent="0.2">
      <c r="A69" s="20"/>
      <c r="B69" s="77" t="s">
        <v>173</v>
      </c>
      <c r="C69" s="22" t="s">
        <v>13</v>
      </c>
      <c r="D69" s="22" t="s">
        <v>3</v>
      </c>
      <c r="E69" s="22" t="s">
        <v>8</v>
      </c>
      <c r="F69" s="23" t="s">
        <v>5</v>
      </c>
      <c r="G69" s="22" t="s">
        <v>78</v>
      </c>
      <c r="H69" s="24">
        <f t="shared" si="0"/>
        <v>1111</v>
      </c>
      <c r="I69" s="25">
        <v>0</v>
      </c>
      <c r="J69" s="25">
        <v>1111</v>
      </c>
      <c r="K69" s="26">
        <f t="shared" si="5"/>
        <v>1</v>
      </c>
      <c r="L69" s="27">
        <f t="shared" si="5"/>
        <v>0</v>
      </c>
      <c r="M69" s="27">
        <f t="shared" si="5"/>
        <v>1</v>
      </c>
      <c r="N69" s="28">
        <f t="shared" si="6"/>
        <v>277.24610745620186</v>
      </c>
      <c r="O69" s="29"/>
      <c r="P69" s="32"/>
      <c r="Q69" s="32"/>
      <c r="R69" s="32"/>
      <c r="T69" s="32"/>
      <c r="U69" s="32"/>
      <c r="V69" s="32"/>
      <c r="W69" s="32"/>
      <c r="X69" s="32"/>
    </row>
    <row r="70" spans="1:24" ht="15.75" customHeight="1" x14ac:dyDescent="0.2">
      <c r="A70" s="20"/>
      <c r="B70" s="77" t="s">
        <v>174</v>
      </c>
      <c r="C70" s="22" t="s">
        <v>18</v>
      </c>
      <c r="D70" s="22" t="s">
        <v>6</v>
      </c>
      <c r="E70" s="22" t="s">
        <v>15</v>
      </c>
      <c r="F70" s="23" t="s">
        <v>5</v>
      </c>
      <c r="G70" s="22" t="s">
        <v>29</v>
      </c>
      <c r="H70" s="24">
        <f t="shared" si="0"/>
        <v>989</v>
      </c>
      <c r="I70" s="25">
        <v>520</v>
      </c>
      <c r="J70" s="25">
        <v>469</v>
      </c>
      <c r="K70" s="26">
        <f t="shared" si="5"/>
        <v>0.89018901890189017</v>
      </c>
      <c r="L70" s="27">
        <f t="shared" si="5"/>
        <v>0.46804680468046805</v>
      </c>
      <c r="M70" s="27">
        <f t="shared" si="5"/>
        <v>0.42214221422142212</v>
      </c>
      <c r="N70" s="28">
        <f t="shared" si="6"/>
        <v>197.75359607054827</v>
      </c>
      <c r="O70" s="29"/>
      <c r="P70" s="32"/>
      <c r="Q70" s="32"/>
      <c r="R70" s="32"/>
      <c r="T70" s="32"/>
      <c r="U70" s="32"/>
      <c r="V70" s="32"/>
      <c r="W70" s="32"/>
      <c r="X70" s="32"/>
    </row>
    <row r="71" spans="1:24" ht="15.75" customHeight="1" x14ac:dyDescent="0.2">
      <c r="A71" s="20"/>
      <c r="B71" s="77" t="s">
        <v>175</v>
      </c>
      <c r="C71" s="22" t="s">
        <v>2</v>
      </c>
      <c r="D71" s="22" t="s">
        <v>3</v>
      </c>
      <c r="E71" s="22" t="s">
        <v>4</v>
      </c>
      <c r="F71" s="23" t="s">
        <v>5</v>
      </c>
      <c r="G71" s="22" t="s">
        <v>29</v>
      </c>
      <c r="H71" s="24">
        <f t="shared" si="0"/>
        <v>1111</v>
      </c>
      <c r="I71" s="25">
        <v>555</v>
      </c>
      <c r="J71" s="25">
        <v>556</v>
      </c>
      <c r="K71" s="26">
        <f t="shared" si="5"/>
        <v>1</v>
      </c>
      <c r="L71" s="27">
        <f t="shared" si="5"/>
        <v>0.49954995499549953</v>
      </c>
      <c r="M71" s="27">
        <f t="shared" si="5"/>
        <v>0.50045004500450041</v>
      </c>
      <c r="N71" s="28">
        <f t="shared" si="6"/>
        <v>224.89696592208236</v>
      </c>
      <c r="O71" s="29"/>
      <c r="P71" s="32"/>
      <c r="Q71" s="32"/>
      <c r="R71" s="32"/>
      <c r="T71" s="32"/>
      <c r="U71" s="32"/>
      <c r="V71" s="32"/>
      <c r="W71" s="32"/>
      <c r="X71" s="32"/>
    </row>
    <row r="72" spans="1:24" ht="15.75" customHeight="1" x14ac:dyDescent="0.2">
      <c r="A72" s="20"/>
      <c r="B72" s="77" t="s">
        <v>176</v>
      </c>
      <c r="C72" s="22" t="s">
        <v>13</v>
      </c>
      <c r="D72" s="22" t="s">
        <v>3</v>
      </c>
      <c r="E72" s="22" t="s">
        <v>8</v>
      </c>
      <c r="F72" s="23" t="s">
        <v>5</v>
      </c>
      <c r="G72" s="22" t="s">
        <v>78</v>
      </c>
      <c r="H72" s="24">
        <f t="shared" si="0"/>
        <v>1111</v>
      </c>
      <c r="I72" s="25">
        <v>0</v>
      </c>
      <c r="J72" s="25">
        <v>1111</v>
      </c>
      <c r="K72" s="26">
        <f t="shared" si="5"/>
        <v>1</v>
      </c>
      <c r="L72" s="27">
        <f t="shared" si="5"/>
        <v>0</v>
      </c>
      <c r="M72" s="27">
        <f t="shared" si="5"/>
        <v>1</v>
      </c>
      <c r="N72" s="28">
        <f t="shared" si="6"/>
        <v>277.24610745620186</v>
      </c>
      <c r="O72" s="29"/>
      <c r="P72" s="32"/>
      <c r="Q72" s="32"/>
      <c r="R72" s="32"/>
      <c r="T72" s="32"/>
      <c r="U72" s="32"/>
      <c r="V72" s="32"/>
      <c r="W72" s="32"/>
      <c r="X72" s="32"/>
    </row>
    <row r="73" spans="1:24" ht="15.75" customHeight="1" x14ac:dyDescent="0.2">
      <c r="A73" s="20"/>
      <c r="B73" s="77" t="s">
        <v>177</v>
      </c>
      <c r="C73" s="22" t="s">
        <v>2</v>
      </c>
      <c r="D73" s="22" t="s">
        <v>3</v>
      </c>
      <c r="E73" s="22" t="s">
        <v>4</v>
      </c>
      <c r="F73" s="23" t="s">
        <v>5</v>
      </c>
      <c r="G73" s="22" t="s">
        <v>29</v>
      </c>
      <c r="H73" s="24">
        <f t="shared" si="0"/>
        <v>229</v>
      </c>
      <c r="I73" s="25">
        <v>0</v>
      </c>
      <c r="J73" s="25">
        <v>229</v>
      </c>
      <c r="K73" s="26">
        <f t="shared" si="5"/>
        <v>0.20612061206120613</v>
      </c>
      <c r="L73" s="27">
        <f t="shared" si="5"/>
        <v>0</v>
      </c>
      <c r="M73" s="27">
        <f t="shared" si="5"/>
        <v>0.20612061206120613</v>
      </c>
      <c r="N73" s="28">
        <f t="shared" si="6"/>
        <v>57.14613736045925</v>
      </c>
      <c r="O73" s="29"/>
      <c r="P73" s="32"/>
      <c r="Q73" s="32"/>
      <c r="R73" s="32"/>
      <c r="T73" s="32"/>
      <c r="U73" s="32"/>
      <c r="V73" s="32"/>
      <c r="W73" s="32"/>
      <c r="X73" s="32"/>
    </row>
    <row r="74" spans="1:24" ht="15.75" customHeight="1" x14ac:dyDescent="0.2">
      <c r="A74" s="20"/>
      <c r="B74" s="77" t="s">
        <v>178</v>
      </c>
      <c r="C74" s="22" t="s">
        <v>2</v>
      </c>
      <c r="D74" s="22" t="s">
        <v>3</v>
      </c>
      <c r="E74" s="22" t="s">
        <v>4</v>
      </c>
      <c r="F74" s="23" t="s">
        <v>5</v>
      </c>
      <c r="G74" s="22" t="s">
        <v>29</v>
      </c>
      <c r="H74" s="24">
        <f t="shared" si="0"/>
        <v>60</v>
      </c>
      <c r="I74" s="25">
        <v>60</v>
      </c>
      <c r="J74" s="25">
        <v>0</v>
      </c>
      <c r="K74" s="26">
        <f t="shared" si="5"/>
        <v>5.4005400540054004E-2</v>
      </c>
      <c r="L74" s="27">
        <f t="shared" si="5"/>
        <v>5.4005400540054004E-2</v>
      </c>
      <c r="M74" s="27">
        <f t="shared" si="5"/>
        <v>0</v>
      </c>
      <c r="N74" s="28">
        <f t="shared" si="6"/>
        <v>9.3134204290057916</v>
      </c>
      <c r="O74" s="29"/>
      <c r="P74" s="32"/>
      <c r="Q74" s="32"/>
      <c r="R74" s="32"/>
      <c r="T74" s="32"/>
      <c r="U74" s="32"/>
      <c r="V74" s="32"/>
      <c r="W74" s="32"/>
      <c r="X74" s="32"/>
    </row>
    <row r="75" spans="1:24" ht="15.75" customHeight="1" x14ac:dyDescent="0.2">
      <c r="A75" s="20"/>
      <c r="B75" s="77" t="s">
        <v>179</v>
      </c>
      <c r="C75" s="22" t="s">
        <v>13</v>
      </c>
      <c r="D75" s="22" t="s">
        <v>3</v>
      </c>
      <c r="E75" s="22" t="s">
        <v>8</v>
      </c>
      <c r="F75" s="23" t="s">
        <v>5</v>
      </c>
      <c r="G75" s="22" t="s">
        <v>78</v>
      </c>
      <c r="H75" s="24">
        <f t="shared" si="0"/>
        <v>1000</v>
      </c>
      <c r="I75" s="25">
        <v>0</v>
      </c>
      <c r="J75" s="25">
        <v>1000</v>
      </c>
      <c r="K75" s="26">
        <f t="shared" si="5"/>
        <v>0.90009000900090008</v>
      </c>
      <c r="L75" s="27">
        <f t="shared" si="5"/>
        <v>0</v>
      </c>
      <c r="M75" s="27">
        <f t="shared" si="5"/>
        <v>0.90009000900090008</v>
      </c>
      <c r="N75" s="28">
        <f t="shared" si="6"/>
        <v>249.54645135571724</v>
      </c>
      <c r="O75" s="29"/>
      <c r="P75" s="32"/>
      <c r="Q75" s="32"/>
      <c r="R75" s="32"/>
      <c r="T75" s="32"/>
      <c r="U75" s="32"/>
      <c r="V75" s="32"/>
      <c r="W75" s="32"/>
      <c r="X75" s="32"/>
    </row>
    <row r="76" spans="1:24" ht="15.75" customHeight="1" x14ac:dyDescent="0.2">
      <c r="A76" s="20"/>
      <c r="B76" s="77" t="s">
        <v>180</v>
      </c>
      <c r="C76" s="22" t="s">
        <v>2</v>
      </c>
      <c r="D76" s="22" t="s">
        <v>3</v>
      </c>
      <c r="E76" s="22" t="s">
        <v>4</v>
      </c>
      <c r="F76" s="23" t="s">
        <v>5</v>
      </c>
      <c r="G76" s="22" t="s">
        <v>29</v>
      </c>
      <c r="H76" s="24">
        <f t="shared" si="0"/>
        <v>1111</v>
      </c>
      <c r="I76" s="25">
        <v>555</v>
      </c>
      <c r="J76" s="25">
        <v>556</v>
      </c>
      <c r="K76" s="26">
        <f t="shared" si="5"/>
        <v>1</v>
      </c>
      <c r="L76" s="27">
        <f t="shared" si="5"/>
        <v>0.49954995499549953</v>
      </c>
      <c r="M76" s="27">
        <f t="shared" si="5"/>
        <v>0.50045004500450041</v>
      </c>
      <c r="N76" s="28">
        <f t="shared" si="6"/>
        <v>224.89696592208236</v>
      </c>
      <c r="O76" s="29"/>
      <c r="P76" s="32"/>
      <c r="Q76" s="32"/>
      <c r="R76" s="32"/>
      <c r="T76" s="32"/>
      <c r="U76" s="32"/>
      <c r="V76" s="32"/>
      <c r="W76" s="32"/>
      <c r="X76" s="32"/>
    </row>
    <row r="77" spans="1:24" ht="15.75" customHeight="1" x14ac:dyDescent="0.2">
      <c r="A77" s="20"/>
      <c r="B77" s="77" t="s">
        <v>181</v>
      </c>
      <c r="C77" s="22" t="s">
        <v>30</v>
      </c>
      <c r="D77" s="22" t="s">
        <v>6</v>
      </c>
      <c r="E77" s="22" t="s">
        <v>4</v>
      </c>
      <c r="F77" s="23" t="s">
        <v>5</v>
      </c>
      <c r="G77" s="22" t="s">
        <v>36</v>
      </c>
      <c r="H77" s="24">
        <f t="shared" si="0"/>
        <v>1111</v>
      </c>
      <c r="I77" s="25">
        <v>1111</v>
      </c>
      <c r="J77" s="25">
        <v>0</v>
      </c>
      <c r="K77" s="26">
        <f t="shared" si="5"/>
        <v>1</v>
      </c>
      <c r="L77" s="27">
        <f t="shared" si="5"/>
        <v>1</v>
      </c>
      <c r="M77" s="27">
        <f t="shared" si="5"/>
        <v>0</v>
      </c>
      <c r="N77" s="28">
        <f t="shared" si="6"/>
        <v>172.45350161042393</v>
      </c>
      <c r="O77" s="29"/>
      <c r="P77" s="32"/>
      <c r="Q77" s="32"/>
      <c r="R77" s="32"/>
      <c r="T77" s="32"/>
      <c r="U77" s="32"/>
      <c r="V77" s="32"/>
      <c r="W77" s="32"/>
      <c r="X77" s="32"/>
    </row>
    <row r="78" spans="1:24" ht="15.75" customHeight="1" x14ac:dyDescent="0.2">
      <c r="A78" s="20"/>
      <c r="B78" s="77" t="s">
        <v>182</v>
      </c>
      <c r="C78" s="22" t="s">
        <v>13</v>
      </c>
      <c r="D78" s="22" t="s">
        <v>3</v>
      </c>
      <c r="E78" s="22" t="s">
        <v>8</v>
      </c>
      <c r="F78" s="23" t="s">
        <v>5</v>
      </c>
      <c r="G78" s="22" t="s">
        <v>78</v>
      </c>
      <c r="H78" s="24">
        <f t="shared" si="0"/>
        <v>800</v>
      </c>
      <c r="I78" s="25">
        <v>0</v>
      </c>
      <c r="J78" s="25">
        <v>800</v>
      </c>
      <c r="K78" s="26">
        <f t="shared" si="5"/>
        <v>0.72007200720072007</v>
      </c>
      <c r="L78" s="27">
        <f t="shared" si="5"/>
        <v>0</v>
      </c>
      <c r="M78" s="27">
        <f t="shared" si="5"/>
        <v>0.72007200720072007</v>
      </c>
      <c r="N78" s="28">
        <f t="shared" si="6"/>
        <v>199.63716108457379</v>
      </c>
      <c r="O78" s="29"/>
      <c r="P78" s="32"/>
      <c r="Q78" s="32"/>
      <c r="R78" s="32"/>
      <c r="T78" s="32"/>
      <c r="U78" s="32"/>
      <c r="V78" s="32"/>
      <c r="W78" s="32"/>
      <c r="X78" s="32"/>
    </row>
    <row r="79" spans="1:24" ht="15.75" customHeight="1" x14ac:dyDescent="0.2">
      <c r="A79" s="20"/>
      <c r="B79" s="77" t="s">
        <v>183</v>
      </c>
      <c r="C79" s="22" t="s">
        <v>13</v>
      </c>
      <c r="D79" s="22" t="s">
        <v>3</v>
      </c>
      <c r="E79" s="22" t="s">
        <v>8</v>
      </c>
      <c r="F79" s="23" t="s">
        <v>5</v>
      </c>
      <c r="G79" s="22" t="s">
        <v>78</v>
      </c>
      <c r="H79" s="24">
        <f t="shared" si="0"/>
        <v>2222</v>
      </c>
      <c r="I79" s="25">
        <v>2222</v>
      </c>
      <c r="J79" s="25">
        <v>0</v>
      </c>
      <c r="K79" s="26">
        <f t="shared" si="5"/>
        <v>2</v>
      </c>
      <c r="L79" s="27">
        <f t="shared" si="5"/>
        <v>2</v>
      </c>
      <c r="M79" s="27">
        <f t="shared" si="5"/>
        <v>0</v>
      </c>
      <c r="N79" s="28">
        <f t="shared" si="6"/>
        <v>344.90700322084786</v>
      </c>
      <c r="O79" s="29"/>
      <c r="P79" s="32"/>
      <c r="Q79" s="32"/>
      <c r="R79" s="32"/>
      <c r="T79" s="32"/>
      <c r="U79" s="32"/>
      <c r="V79" s="32"/>
      <c r="W79" s="32"/>
      <c r="X79" s="32"/>
    </row>
    <row r="80" spans="1:24" ht="15.75" customHeight="1" x14ac:dyDescent="0.2">
      <c r="A80" s="20"/>
      <c r="B80" s="77" t="s">
        <v>184</v>
      </c>
      <c r="C80" s="22" t="s">
        <v>18</v>
      </c>
      <c r="D80" s="22" t="s">
        <v>6</v>
      </c>
      <c r="E80" s="22" t="s">
        <v>15</v>
      </c>
      <c r="F80" s="23" t="s">
        <v>5</v>
      </c>
      <c r="G80" s="22" t="s">
        <v>29</v>
      </c>
      <c r="H80" s="24">
        <f t="shared" si="0"/>
        <v>989</v>
      </c>
      <c r="I80" s="25">
        <v>520</v>
      </c>
      <c r="J80" s="25">
        <v>469</v>
      </c>
      <c r="K80" s="26">
        <f t="shared" si="5"/>
        <v>0.89018901890189017</v>
      </c>
      <c r="L80" s="27">
        <f t="shared" si="5"/>
        <v>0.46804680468046805</v>
      </c>
      <c r="M80" s="27">
        <f t="shared" si="5"/>
        <v>0.42214221422142212</v>
      </c>
      <c r="N80" s="28">
        <f t="shared" si="6"/>
        <v>197.75359607054827</v>
      </c>
      <c r="O80" s="29"/>
      <c r="P80" s="32"/>
      <c r="Q80" s="32"/>
      <c r="R80" s="32"/>
      <c r="T80" s="32"/>
      <c r="U80" s="32"/>
      <c r="V80" s="32"/>
      <c r="W80" s="32"/>
      <c r="X80" s="32"/>
    </row>
    <row r="81" spans="1:24" ht="15.75" customHeight="1" x14ac:dyDescent="0.2">
      <c r="A81" s="20"/>
      <c r="B81" s="77" t="s">
        <v>185</v>
      </c>
      <c r="C81" s="22" t="s">
        <v>23</v>
      </c>
      <c r="D81" s="22" t="s">
        <v>6</v>
      </c>
      <c r="E81" s="22" t="s">
        <v>15</v>
      </c>
      <c r="F81" s="23" t="s">
        <v>5</v>
      </c>
      <c r="G81" s="22" t="s">
        <v>29</v>
      </c>
      <c r="H81" s="24">
        <f t="shared" si="0"/>
        <v>1050</v>
      </c>
      <c r="I81" s="25">
        <v>375</v>
      </c>
      <c r="J81" s="25">
        <v>675</v>
      </c>
      <c r="K81" s="26">
        <f t="shared" si="5"/>
        <v>0.94509450945094509</v>
      </c>
      <c r="L81" s="27">
        <f t="shared" si="5"/>
        <v>0.33753375337533753</v>
      </c>
      <c r="M81" s="27">
        <f t="shared" si="5"/>
        <v>0.60756075607560756</v>
      </c>
      <c r="N81" s="28">
        <f t="shared" si="6"/>
        <v>226.65273234639534</v>
      </c>
      <c r="O81" s="29"/>
      <c r="P81" s="32"/>
      <c r="Q81" s="32"/>
      <c r="R81" s="32"/>
      <c r="T81" s="32"/>
      <c r="U81" s="32"/>
      <c r="V81" s="32"/>
      <c r="W81" s="32"/>
      <c r="X81" s="32"/>
    </row>
    <row r="82" spans="1:24" ht="15.75" customHeight="1" x14ac:dyDescent="0.2">
      <c r="A82" s="20"/>
      <c r="B82" s="77" t="s">
        <v>186</v>
      </c>
      <c r="C82" s="22" t="s">
        <v>13</v>
      </c>
      <c r="D82" s="22" t="s">
        <v>3</v>
      </c>
      <c r="E82" s="22" t="s">
        <v>8</v>
      </c>
      <c r="F82" s="23" t="s">
        <v>5</v>
      </c>
      <c r="G82" s="22" t="s">
        <v>78</v>
      </c>
      <c r="H82" s="24">
        <f t="shared" si="0"/>
        <v>1111</v>
      </c>
      <c r="I82" s="25">
        <v>0</v>
      </c>
      <c r="J82" s="25">
        <v>1111</v>
      </c>
      <c r="K82" s="26">
        <f t="shared" si="5"/>
        <v>1</v>
      </c>
      <c r="L82" s="27">
        <f t="shared" si="5"/>
        <v>0</v>
      </c>
      <c r="M82" s="27">
        <f t="shared" si="5"/>
        <v>1</v>
      </c>
      <c r="N82" s="28">
        <f t="shared" si="6"/>
        <v>277.24610745620186</v>
      </c>
      <c r="O82" s="29"/>
      <c r="P82" s="32"/>
      <c r="Q82" s="32"/>
      <c r="R82" s="32"/>
      <c r="T82" s="32"/>
      <c r="U82" s="32"/>
      <c r="V82" s="32"/>
      <c r="W82" s="32"/>
      <c r="X82" s="32"/>
    </row>
    <row r="83" spans="1:24" ht="15.75" customHeight="1" x14ac:dyDescent="0.2">
      <c r="A83" s="20"/>
      <c r="B83" s="77" t="s">
        <v>187</v>
      </c>
      <c r="C83" s="22" t="s">
        <v>13</v>
      </c>
      <c r="D83" s="22" t="s">
        <v>3</v>
      </c>
      <c r="E83" s="22" t="s">
        <v>8</v>
      </c>
      <c r="F83" s="23" t="s">
        <v>5</v>
      </c>
      <c r="G83" s="22" t="s">
        <v>78</v>
      </c>
      <c r="H83" s="24">
        <f t="shared" si="0"/>
        <v>1750</v>
      </c>
      <c r="I83" s="25">
        <v>0</v>
      </c>
      <c r="J83" s="25">
        <v>1750</v>
      </c>
      <c r="K83" s="26">
        <f t="shared" si="5"/>
        <v>1.5751575157515751</v>
      </c>
      <c r="L83" s="27">
        <f t="shared" si="5"/>
        <v>0</v>
      </c>
      <c r="M83" s="27">
        <f t="shared" si="5"/>
        <v>1.5751575157515751</v>
      </c>
      <c r="N83" s="28">
        <f t="shared" si="6"/>
        <v>436.70628987250518</v>
      </c>
      <c r="O83" s="29"/>
      <c r="P83" s="32"/>
      <c r="Q83" s="32"/>
      <c r="R83" s="32"/>
      <c r="T83" s="32"/>
      <c r="U83" s="32"/>
      <c r="V83" s="32"/>
      <c r="W83" s="32"/>
      <c r="X83" s="32"/>
    </row>
    <row r="84" spans="1:24" ht="15.75" customHeight="1" x14ac:dyDescent="0.2">
      <c r="A84" s="20"/>
      <c r="B84" s="77" t="s">
        <v>188</v>
      </c>
      <c r="C84" s="22" t="s">
        <v>13</v>
      </c>
      <c r="D84" s="22" t="s">
        <v>3</v>
      </c>
      <c r="E84" s="22" t="s">
        <v>8</v>
      </c>
      <c r="F84" s="23" t="s">
        <v>5</v>
      </c>
      <c r="G84" s="22" t="s">
        <v>78</v>
      </c>
      <c r="H84" s="24">
        <f t="shared" si="0"/>
        <v>800</v>
      </c>
      <c r="I84" s="25">
        <v>0</v>
      </c>
      <c r="J84" s="25">
        <v>800</v>
      </c>
      <c r="K84" s="26">
        <f t="shared" si="5"/>
        <v>0.72007200720072007</v>
      </c>
      <c r="L84" s="27">
        <f t="shared" si="5"/>
        <v>0</v>
      </c>
      <c r="M84" s="27">
        <f t="shared" si="5"/>
        <v>0.72007200720072007</v>
      </c>
      <c r="N84" s="28">
        <f t="shared" si="6"/>
        <v>199.63716108457379</v>
      </c>
      <c r="O84" s="29"/>
      <c r="P84" s="32"/>
      <c r="Q84" s="32"/>
      <c r="R84" s="32"/>
      <c r="T84" s="32"/>
      <c r="U84" s="32"/>
      <c r="V84" s="32"/>
      <c r="W84" s="32"/>
      <c r="X84" s="32"/>
    </row>
    <row r="85" spans="1:24" ht="15.75" customHeight="1" x14ac:dyDescent="0.2">
      <c r="A85" s="20"/>
      <c r="B85" s="77" t="s">
        <v>189</v>
      </c>
      <c r="C85" s="22" t="s">
        <v>13</v>
      </c>
      <c r="D85" s="22" t="s">
        <v>3</v>
      </c>
      <c r="E85" s="22" t="s">
        <v>8</v>
      </c>
      <c r="F85" s="23" t="s">
        <v>5</v>
      </c>
      <c r="G85" s="22" t="s">
        <v>78</v>
      </c>
      <c r="H85" s="24">
        <f t="shared" si="0"/>
        <v>1000</v>
      </c>
      <c r="I85" s="25">
        <v>0</v>
      </c>
      <c r="J85" s="25">
        <v>1000</v>
      </c>
      <c r="K85" s="26">
        <f t="shared" si="5"/>
        <v>0.90009000900090008</v>
      </c>
      <c r="L85" s="27">
        <f t="shared" si="5"/>
        <v>0</v>
      </c>
      <c r="M85" s="27">
        <f t="shared" si="5"/>
        <v>0.90009000900090008</v>
      </c>
      <c r="N85" s="28">
        <f t="shared" si="6"/>
        <v>249.54645135571724</v>
      </c>
      <c r="O85" s="29"/>
      <c r="P85" s="32"/>
      <c r="Q85" s="32"/>
      <c r="R85" s="32"/>
      <c r="T85" s="32"/>
      <c r="U85" s="32"/>
      <c r="V85" s="32"/>
      <c r="W85" s="32"/>
      <c r="X85" s="32"/>
    </row>
    <row r="86" spans="1:24" ht="15.75" customHeight="1" x14ac:dyDescent="0.2">
      <c r="A86" s="20"/>
      <c r="B86" s="77" t="s">
        <v>190</v>
      </c>
      <c r="C86" s="22" t="s">
        <v>25</v>
      </c>
      <c r="D86" s="22" t="s">
        <v>6</v>
      </c>
      <c r="E86" s="22" t="s">
        <v>15</v>
      </c>
      <c r="F86" s="23" t="s">
        <v>5</v>
      </c>
      <c r="G86" s="22" t="s">
        <v>29</v>
      </c>
      <c r="H86" s="24">
        <f t="shared" si="0"/>
        <v>1111</v>
      </c>
      <c r="I86" s="25">
        <v>555</v>
      </c>
      <c r="J86" s="25">
        <v>556</v>
      </c>
      <c r="K86" s="26">
        <f t="shared" si="5"/>
        <v>1</v>
      </c>
      <c r="L86" s="27">
        <f t="shared" si="5"/>
        <v>0.49954995499549953</v>
      </c>
      <c r="M86" s="27">
        <f t="shared" si="5"/>
        <v>0.50045004500450041</v>
      </c>
      <c r="N86" s="28">
        <f t="shared" si="6"/>
        <v>224.89696592208236</v>
      </c>
      <c r="O86" s="29"/>
      <c r="P86" s="32"/>
      <c r="Q86" s="32"/>
      <c r="R86" s="32"/>
      <c r="T86" s="32"/>
      <c r="U86" s="32"/>
      <c r="V86" s="32"/>
      <c r="W86" s="32"/>
      <c r="X86" s="32"/>
    </row>
    <row r="87" spans="1:24" ht="15.75" customHeight="1" x14ac:dyDescent="0.2">
      <c r="A87" s="20"/>
      <c r="B87" s="77" t="s">
        <v>191</v>
      </c>
      <c r="C87" s="22" t="s">
        <v>17</v>
      </c>
      <c r="D87" s="22" t="s">
        <v>6</v>
      </c>
      <c r="E87" s="22" t="s">
        <v>15</v>
      </c>
      <c r="F87" s="23" t="s">
        <v>5</v>
      </c>
      <c r="G87" s="22" t="s">
        <v>29</v>
      </c>
      <c r="H87" s="24">
        <f t="shared" si="0"/>
        <v>989</v>
      </c>
      <c r="I87" s="25">
        <v>520</v>
      </c>
      <c r="J87" s="25">
        <v>469</v>
      </c>
      <c r="K87" s="26">
        <f t="shared" si="5"/>
        <v>0.89018901890189017</v>
      </c>
      <c r="L87" s="27">
        <f t="shared" si="5"/>
        <v>0.46804680468046805</v>
      </c>
      <c r="M87" s="27">
        <f t="shared" si="5"/>
        <v>0.42214221422142212</v>
      </c>
      <c r="N87" s="28">
        <f t="shared" si="6"/>
        <v>197.75359607054827</v>
      </c>
      <c r="O87" s="29"/>
      <c r="P87" s="32"/>
      <c r="Q87" s="32"/>
      <c r="R87" s="32"/>
      <c r="T87" s="32"/>
      <c r="U87" s="32"/>
      <c r="V87" s="32"/>
      <c r="W87" s="32"/>
      <c r="X87" s="32"/>
    </row>
    <row r="88" spans="1:24" ht="15.75" customHeight="1" x14ac:dyDescent="0.2">
      <c r="A88" s="20"/>
      <c r="B88" s="77" t="s">
        <v>192</v>
      </c>
      <c r="C88" s="22" t="s">
        <v>24</v>
      </c>
      <c r="D88" s="22" t="s">
        <v>6</v>
      </c>
      <c r="E88" s="22" t="s">
        <v>15</v>
      </c>
      <c r="F88" s="23" t="s">
        <v>5</v>
      </c>
      <c r="G88" s="22" t="s">
        <v>29</v>
      </c>
      <c r="H88" s="24">
        <f t="shared" si="0"/>
        <v>987</v>
      </c>
      <c r="I88" s="25">
        <v>519</v>
      </c>
      <c r="J88" s="25">
        <v>468</v>
      </c>
      <c r="K88" s="26">
        <f t="shared" si="5"/>
        <v>0.88838883888388842</v>
      </c>
      <c r="L88" s="27">
        <f t="shared" si="5"/>
        <v>0.46714671467146712</v>
      </c>
      <c r="M88" s="27">
        <f t="shared" si="5"/>
        <v>0.42124212421242124</v>
      </c>
      <c r="N88" s="28">
        <f t="shared" si="6"/>
        <v>197.34882594537578</v>
      </c>
      <c r="O88" s="29"/>
      <c r="P88" s="32"/>
      <c r="Q88" s="32"/>
      <c r="R88" s="32"/>
      <c r="T88" s="32"/>
      <c r="U88" s="32"/>
      <c r="V88" s="32"/>
      <c r="W88" s="32"/>
      <c r="X88" s="32"/>
    </row>
    <row r="89" spans="1:24" ht="15.75" customHeight="1" x14ac:dyDescent="0.2">
      <c r="A89" s="20"/>
      <c r="B89" s="77" t="s">
        <v>193</v>
      </c>
      <c r="C89" s="22" t="s">
        <v>13</v>
      </c>
      <c r="D89" s="22" t="s">
        <v>3</v>
      </c>
      <c r="E89" s="22" t="s">
        <v>8</v>
      </c>
      <c r="F89" s="23" t="s">
        <v>5</v>
      </c>
      <c r="G89" s="22" t="s">
        <v>78</v>
      </c>
      <c r="H89" s="24">
        <f t="shared" si="0"/>
        <v>900</v>
      </c>
      <c r="I89" s="25">
        <v>0</v>
      </c>
      <c r="J89" s="25">
        <v>900</v>
      </c>
      <c r="K89" s="26">
        <f t="shared" si="5"/>
        <v>0.81008100810081007</v>
      </c>
      <c r="L89" s="27">
        <f t="shared" si="5"/>
        <v>0</v>
      </c>
      <c r="M89" s="27">
        <f t="shared" si="5"/>
        <v>0.81008100810081007</v>
      </c>
      <c r="N89" s="28">
        <f t="shared" si="6"/>
        <v>224.59180622014551</v>
      </c>
      <c r="O89" s="29"/>
      <c r="P89" s="32"/>
      <c r="Q89" s="32"/>
      <c r="R89" s="32"/>
      <c r="T89" s="32"/>
      <c r="U89" s="32"/>
      <c r="V89" s="32"/>
      <c r="W89" s="32"/>
      <c r="X89" s="32"/>
    </row>
    <row r="90" spans="1:24" ht="15.75" customHeight="1" x14ac:dyDescent="0.2">
      <c r="A90" s="20"/>
      <c r="B90" s="77" t="s">
        <v>194</v>
      </c>
      <c r="C90" s="22" t="s">
        <v>13</v>
      </c>
      <c r="D90" s="22" t="s">
        <v>3</v>
      </c>
      <c r="E90" s="22" t="s">
        <v>8</v>
      </c>
      <c r="F90" s="23" t="s">
        <v>5</v>
      </c>
      <c r="G90" s="22" t="s">
        <v>78</v>
      </c>
      <c r="H90" s="24">
        <f t="shared" si="0"/>
        <v>1000</v>
      </c>
      <c r="I90" s="25">
        <v>0</v>
      </c>
      <c r="J90" s="25">
        <v>1000</v>
      </c>
      <c r="K90" s="26">
        <f t="shared" si="5"/>
        <v>0.90009000900090008</v>
      </c>
      <c r="L90" s="27">
        <f t="shared" si="5"/>
        <v>0</v>
      </c>
      <c r="M90" s="27">
        <f t="shared" si="5"/>
        <v>0.90009000900090008</v>
      </c>
      <c r="N90" s="28">
        <f t="shared" si="6"/>
        <v>249.54645135571724</v>
      </c>
      <c r="O90" s="29"/>
      <c r="P90" s="32"/>
      <c r="Q90" s="32"/>
      <c r="R90" s="32"/>
      <c r="T90" s="32"/>
      <c r="U90" s="32"/>
      <c r="V90" s="32"/>
      <c r="W90" s="32"/>
      <c r="X90" s="32"/>
    </row>
    <row r="91" spans="1:24" ht="15.75" customHeight="1" x14ac:dyDescent="0.2">
      <c r="A91" s="20"/>
      <c r="B91" s="77" t="s">
        <v>195</v>
      </c>
      <c r="C91" s="22" t="s">
        <v>17</v>
      </c>
      <c r="D91" s="22" t="s">
        <v>6</v>
      </c>
      <c r="E91" s="22" t="s">
        <v>15</v>
      </c>
      <c r="F91" s="23" t="s">
        <v>5</v>
      </c>
      <c r="G91" s="22" t="s">
        <v>29</v>
      </c>
      <c r="H91" s="24">
        <f t="shared" si="0"/>
        <v>989</v>
      </c>
      <c r="I91" s="25">
        <v>520</v>
      </c>
      <c r="J91" s="25">
        <v>469</v>
      </c>
      <c r="K91" s="26">
        <f t="shared" si="5"/>
        <v>0.89018901890189017</v>
      </c>
      <c r="L91" s="27">
        <f t="shared" si="5"/>
        <v>0.46804680468046805</v>
      </c>
      <c r="M91" s="27">
        <f t="shared" si="5"/>
        <v>0.42214221422142212</v>
      </c>
      <c r="N91" s="28">
        <f t="shared" si="6"/>
        <v>197.75359607054827</v>
      </c>
      <c r="O91" s="29"/>
      <c r="P91" s="32"/>
      <c r="Q91" s="32"/>
      <c r="R91" s="32"/>
      <c r="T91" s="32"/>
      <c r="U91" s="32"/>
      <c r="V91" s="32"/>
      <c r="W91" s="32"/>
      <c r="X91" s="32"/>
    </row>
    <row r="92" spans="1:24" ht="15.75" customHeight="1" x14ac:dyDescent="0.2">
      <c r="A92" s="20"/>
      <c r="B92" s="77" t="s">
        <v>196</v>
      </c>
      <c r="C92" s="22" t="s">
        <v>2</v>
      </c>
      <c r="D92" s="22" t="s">
        <v>3</v>
      </c>
      <c r="E92" s="22" t="s">
        <v>4</v>
      </c>
      <c r="F92" s="23" t="s">
        <v>5</v>
      </c>
      <c r="G92" s="22" t="s">
        <v>29</v>
      </c>
      <c r="H92" s="24">
        <f t="shared" si="0"/>
        <v>1111</v>
      </c>
      <c r="I92" s="25">
        <v>555</v>
      </c>
      <c r="J92" s="25">
        <v>556</v>
      </c>
      <c r="K92" s="26">
        <f t="shared" si="5"/>
        <v>1</v>
      </c>
      <c r="L92" s="27">
        <f t="shared" si="5"/>
        <v>0.49954995499549953</v>
      </c>
      <c r="M92" s="27">
        <f t="shared" si="5"/>
        <v>0.50045004500450041</v>
      </c>
      <c r="N92" s="28">
        <f t="shared" si="6"/>
        <v>224.89696592208236</v>
      </c>
      <c r="O92" s="29"/>
      <c r="P92" s="32"/>
      <c r="Q92" s="32"/>
      <c r="R92" s="32"/>
      <c r="T92" s="32"/>
      <c r="U92" s="32"/>
      <c r="V92" s="32"/>
      <c r="W92" s="32"/>
      <c r="X92" s="32"/>
    </row>
    <row r="93" spans="1:24" ht="15.75" customHeight="1" x14ac:dyDescent="0.2">
      <c r="A93" s="20"/>
      <c r="B93" s="77" t="s">
        <v>197</v>
      </c>
      <c r="C93" s="22" t="s">
        <v>16</v>
      </c>
      <c r="D93" s="22" t="s">
        <v>6</v>
      </c>
      <c r="E93" s="22" t="s">
        <v>15</v>
      </c>
      <c r="F93" s="23" t="s">
        <v>5</v>
      </c>
      <c r="G93" s="22" t="s">
        <v>36</v>
      </c>
      <c r="H93" s="24">
        <f t="shared" si="0"/>
        <v>2222</v>
      </c>
      <c r="I93" s="25">
        <v>1105</v>
      </c>
      <c r="J93" s="25">
        <v>1117</v>
      </c>
      <c r="K93" s="26">
        <f t="shared" si="5"/>
        <v>2</v>
      </c>
      <c r="L93" s="27">
        <f t="shared" si="5"/>
        <v>0.99459945994599464</v>
      </c>
      <c r="M93" s="27">
        <f t="shared" si="5"/>
        <v>1.0054005400540054</v>
      </c>
      <c r="N93" s="28">
        <f t="shared" si="6"/>
        <v>450.26554573185945</v>
      </c>
      <c r="O93" s="29"/>
      <c r="P93" s="32"/>
      <c r="Q93" s="32"/>
      <c r="R93" s="32"/>
      <c r="T93" s="32"/>
      <c r="U93" s="32"/>
      <c r="V93" s="32"/>
      <c r="W93" s="32"/>
      <c r="X93" s="32"/>
    </row>
    <row r="94" spans="1:24" ht="15.75" customHeight="1" x14ac:dyDescent="0.2">
      <c r="A94" s="20"/>
      <c r="B94" s="77" t="s">
        <v>198</v>
      </c>
      <c r="C94" s="22" t="s">
        <v>30</v>
      </c>
      <c r="D94" s="22" t="s">
        <v>6</v>
      </c>
      <c r="E94" s="22" t="s">
        <v>4</v>
      </c>
      <c r="F94" s="23" t="s">
        <v>5</v>
      </c>
      <c r="G94" s="22" t="s">
        <v>29</v>
      </c>
      <c r="H94" s="24">
        <f t="shared" si="0"/>
        <v>2000</v>
      </c>
      <c r="I94" s="25">
        <v>2000</v>
      </c>
      <c r="J94" s="25">
        <v>0</v>
      </c>
      <c r="K94" s="26">
        <f t="shared" si="5"/>
        <v>1.8001800180018002</v>
      </c>
      <c r="L94" s="27">
        <f t="shared" si="5"/>
        <v>1.8001800180018002</v>
      </c>
      <c r="M94" s="27">
        <f t="shared" si="5"/>
        <v>0</v>
      </c>
      <c r="N94" s="28">
        <f t="shared" si="6"/>
        <v>310.44734763352642</v>
      </c>
      <c r="O94" s="29"/>
      <c r="P94" s="32"/>
      <c r="Q94" s="32"/>
      <c r="R94" s="32"/>
      <c r="T94" s="32"/>
      <c r="U94" s="32"/>
      <c r="V94" s="32"/>
      <c r="W94" s="32"/>
      <c r="X94" s="32"/>
    </row>
    <row r="95" spans="1:24" ht="15.75" customHeight="1" x14ac:dyDescent="0.2">
      <c r="A95" s="20"/>
      <c r="B95" s="77" t="s">
        <v>199</v>
      </c>
      <c r="C95" s="22" t="s">
        <v>13</v>
      </c>
      <c r="D95" s="22" t="s">
        <v>3</v>
      </c>
      <c r="E95" s="22" t="s">
        <v>8</v>
      </c>
      <c r="F95" s="23" t="s">
        <v>5</v>
      </c>
      <c r="G95" s="22" t="s">
        <v>78</v>
      </c>
      <c r="H95" s="24">
        <f t="shared" si="0"/>
        <v>1111</v>
      </c>
      <c r="I95" s="25">
        <v>0</v>
      </c>
      <c r="J95" s="25">
        <v>1111</v>
      </c>
      <c r="K95" s="26">
        <f t="shared" si="5"/>
        <v>1</v>
      </c>
      <c r="L95" s="27">
        <f t="shared" si="5"/>
        <v>0</v>
      </c>
      <c r="M95" s="27">
        <f t="shared" si="5"/>
        <v>1</v>
      </c>
      <c r="N95" s="28">
        <f t="shared" si="6"/>
        <v>277.24610745620186</v>
      </c>
      <c r="O95" s="29"/>
      <c r="P95" s="32"/>
      <c r="Q95" s="32"/>
      <c r="R95" s="32"/>
      <c r="T95" s="32"/>
      <c r="U95" s="32"/>
      <c r="V95" s="32"/>
      <c r="W95" s="32"/>
      <c r="X95" s="32"/>
    </row>
    <row r="96" spans="1:24" ht="15.75" customHeight="1" x14ac:dyDescent="0.2">
      <c r="A96" s="20"/>
      <c r="B96" s="77" t="s">
        <v>200</v>
      </c>
      <c r="C96" s="22" t="s">
        <v>13</v>
      </c>
      <c r="D96" s="22" t="s">
        <v>3</v>
      </c>
      <c r="E96" s="22" t="s">
        <v>8</v>
      </c>
      <c r="F96" s="23" t="s">
        <v>5</v>
      </c>
      <c r="G96" s="22" t="s">
        <v>78</v>
      </c>
      <c r="H96" s="24">
        <f t="shared" si="0"/>
        <v>1111</v>
      </c>
      <c r="I96" s="25">
        <v>0</v>
      </c>
      <c r="J96" s="25">
        <v>1111</v>
      </c>
      <c r="K96" s="26">
        <f t="shared" si="5"/>
        <v>1</v>
      </c>
      <c r="L96" s="27">
        <f t="shared" si="5"/>
        <v>0</v>
      </c>
      <c r="M96" s="27">
        <f t="shared" si="5"/>
        <v>1</v>
      </c>
      <c r="N96" s="28">
        <f t="shared" si="6"/>
        <v>277.24610745620186</v>
      </c>
      <c r="O96" s="29"/>
      <c r="P96" s="32"/>
      <c r="Q96" s="32"/>
      <c r="R96" s="32"/>
      <c r="T96" s="32"/>
      <c r="U96" s="32"/>
      <c r="V96" s="32"/>
      <c r="W96" s="32"/>
      <c r="X96" s="32"/>
    </row>
    <row r="97" spans="1:24" ht="15.75" customHeight="1" x14ac:dyDescent="0.2">
      <c r="A97" s="20"/>
      <c r="B97" s="77" t="s">
        <v>201</v>
      </c>
      <c r="C97" s="22" t="s">
        <v>23</v>
      </c>
      <c r="D97" s="22" t="s">
        <v>6</v>
      </c>
      <c r="E97" s="22" t="s">
        <v>15</v>
      </c>
      <c r="F97" s="23" t="s">
        <v>5</v>
      </c>
      <c r="G97" s="22" t="s">
        <v>29</v>
      </c>
      <c r="H97" s="24">
        <f t="shared" si="0"/>
        <v>1050</v>
      </c>
      <c r="I97" s="25">
        <v>375</v>
      </c>
      <c r="J97" s="25">
        <v>675</v>
      </c>
      <c r="K97" s="26">
        <f t="shared" si="5"/>
        <v>0.94509450945094509</v>
      </c>
      <c r="L97" s="27">
        <f t="shared" si="5"/>
        <v>0.33753375337533753</v>
      </c>
      <c r="M97" s="27">
        <f t="shared" si="5"/>
        <v>0.60756075607560756</v>
      </c>
      <c r="N97" s="28">
        <f t="shared" si="6"/>
        <v>226.65273234639534</v>
      </c>
      <c r="O97" s="29"/>
      <c r="P97" s="32"/>
      <c r="Q97" s="32"/>
      <c r="R97" s="32"/>
      <c r="T97" s="32"/>
      <c r="U97" s="32"/>
      <c r="V97" s="32"/>
      <c r="W97" s="32"/>
      <c r="X97" s="32"/>
    </row>
    <row r="98" spans="1:24" ht="15.75" customHeight="1" x14ac:dyDescent="0.2">
      <c r="A98" s="20"/>
      <c r="B98" s="77" t="s">
        <v>202</v>
      </c>
      <c r="C98" s="22" t="s">
        <v>30</v>
      </c>
      <c r="D98" s="22" t="s">
        <v>6</v>
      </c>
      <c r="E98" s="22" t="s">
        <v>4</v>
      </c>
      <c r="F98" s="23" t="s">
        <v>5</v>
      </c>
      <c r="G98" s="22" t="s">
        <v>29</v>
      </c>
      <c r="H98" s="24">
        <f t="shared" si="0"/>
        <v>500</v>
      </c>
      <c r="I98" s="25">
        <v>500</v>
      </c>
      <c r="J98" s="25">
        <v>0</v>
      </c>
      <c r="K98" s="26">
        <f t="shared" si="5"/>
        <v>0.45004500450045004</v>
      </c>
      <c r="L98" s="27">
        <f t="shared" si="5"/>
        <v>0.45004500450045004</v>
      </c>
      <c r="M98" s="27">
        <f t="shared" si="5"/>
        <v>0</v>
      </c>
      <c r="N98" s="28">
        <f t="shared" si="6"/>
        <v>77.611836908381605</v>
      </c>
      <c r="O98" s="29"/>
      <c r="P98" s="32"/>
      <c r="Q98" s="32"/>
      <c r="R98" s="32"/>
      <c r="T98" s="32"/>
      <c r="U98" s="32"/>
      <c r="V98" s="32"/>
      <c r="W98" s="32"/>
      <c r="X98" s="32"/>
    </row>
    <row r="99" spans="1:24" ht="15.75" customHeight="1" x14ac:dyDescent="0.2">
      <c r="A99" s="20"/>
      <c r="B99" s="77" t="s">
        <v>203</v>
      </c>
      <c r="C99" s="22" t="s">
        <v>13</v>
      </c>
      <c r="D99" s="22" t="s">
        <v>3</v>
      </c>
      <c r="E99" s="22" t="s">
        <v>8</v>
      </c>
      <c r="F99" s="23" t="s">
        <v>5</v>
      </c>
      <c r="G99" s="22" t="s">
        <v>78</v>
      </c>
      <c r="H99" s="24">
        <f t="shared" si="0"/>
        <v>1111</v>
      </c>
      <c r="I99" s="25">
        <v>525</v>
      </c>
      <c r="J99" s="25">
        <v>586</v>
      </c>
      <c r="K99" s="26">
        <f t="shared" si="5"/>
        <v>1</v>
      </c>
      <c r="L99" s="27">
        <f t="shared" si="5"/>
        <v>0.47254725472547254</v>
      </c>
      <c r="M99" s="27">
        <f t="shared" si="5"/>
        <v>0.52745274527452746</v>
      </c>
      <c r="N99" s="28">
        <f t="shared" ref="N99:N162" si="7">SUM(L99*$V$16)+(M99*$V$17)</f>
        <v>227.72664924825099</v>
      </c>
      <c r="O99" s="29"/>
      <c r="P99" s="32"/>
      <c r="Q99" s="32"/>
      <c r="R99" s="32"/>
      <c r="T99" s="32"/>
      <c r="U99" s="32"/>
      <c r="V99" s="32"/>
      <c r="W99" s="32"/>
      <c r="X99" s="32"/>
    </row>
    <row r="100" spans="1:24" ht="15.75" customHeight="1" x14ac:dyDescent="0.2">
      <c r="A100" s="20"/>
      <c r="B100" s="77" t="s">
        <v>204</v>
      </c>
      <c r="C100" s="22" t="s">
        <v>13</v>
      </c>
      <c r="D100" s="22" t="s">
        <v>3</v>
      </c>
      <c r="E100" s="22" t="s">
        <v>8</v>
      </c>
      <c r="F100" s="23" t="s">
        <v>5</v>
      </c>
      <c r="G100" s="22" t="s">
        <v>78</v>
      </c>
      <c r="H100" s="24">
        <f t="shared" si="0"/>
        <v>1111</v>
      </c>
      <c r="I100" s="25">
        <v>0</v>
      </c>
      <c r="J100" s="25">
        <v>1111</v>
      </c>
      <c r="K100" s="26">
        <f t="shared" si="5"/>
        <v>1</v>
      </c>
      <c r="L100" s="27">
        <f t="shared" si="5"/>
        <v>0</v>
      </c>
      <c r="M100" s="27">
        <f t="shared" si="5"/>
        <v>1</v>
      </c>
      <c r="N100" s="28">
        <f t="shared" si="7"/>
        <v>277.24610745620186</v>
      </c>
      <c r="O100" s="29"/>
      <c r="P100" s="32"/>
      <c r="Q100" s="32"/>
      <c r="R100" s="32"/>
      <c r="T100" s="32"/>
      <c r="U100" s="32"/>
      <c r="V100" s="32"/>
      <c r="W100" s="32"/>
      <c r="X100" s="32"/>
    </row>
    <row r="101" spans="1:24" ht="15.75" customHeight="1" x14ac:dyDescent="0.2">
      <c r="A101" s="20"/>
      <c r="B101" s="77" t="s">
        <v>205</v>
      </c>
      <c r="C101" s="22" t="s">
        <v>13</v>
      </c>
      <c r="D101" s="22" t="s">
        <v>3</v>
      </c>
      <c r="E101" s="22" t="s">
        <v>8</v>
      </c>
      <c r="F101" s="23" t="s">
        <v>5</v>
      </c>
      <c r="G101" s="22" t="s">
        <v>78</v>
      </c>
      <c r="H101" s="24">
        <f t="shared" si="0"/>
        <v>1111</v>
      </c>
      <c r="I101" s="25">
        <v>0</v>
      </c>
      <c r="J101" s="25">
        <v>1111</v>
      </c>
      <c r="K101" s="26">
        <f t="shared" si="5"/>
        <v>1</v>
      </c>
      <c r="L101" s="27">
        <f t="shared" si="5"/>
        <v>0</v>
      </c>
      <c r="M101" s="27">
        <f t="shared" si="5"/>
        <v>1</v>
      </c>
      <c r="N101" s="28">
        <f t="shared" si="7"/>
        <v>277.24610745620186</v>
      </c>
      <c r="O101" s="29"/>
      <c r="P101" s="32"/>
      <c r="Q101" s="32"/>
      <c r="R101" s="32"/>
      <c r="T101" s="32"/>
      <c r="U101" s="32"/>
      <c r="V101" s="32"/>
      <c r="W101" s="32"/>
      <c r="X101" s="32"/>
    </row>
    <row r="102" spans="1:24" ht="15.75" customHeight="1" x14ac:dyDescent="0.2">
      <c r="A102" s="20"/>
      <c r="B102" s="77" t="s">
        <v>206</v>
      </c>
      <c r="C102" s="22" t="s">
        <v>23</v>
      </c>
      <c r="D102" s="22" t="s">
        <v>6</v>
      </c>
      <c r="E102" s="22" t="s">
        <v>15</v>
      </c>
      <c r="F102" s="23" t="s">
        <v>5</v>
      </c>
      <c r="G102" s="22" t="s">
        <v>36</v>
      </c>
      <c r="H102" s="24">
        <f t="shared" si="0"/>
        <v>2100</v>
      </c>
      <c r="I102" s="25">
        <v>750</v>
      </c>
      <c r="J102" s="25">
        <v>1350</v>
      </c>
      <c r="K102" s="26">
        <f t="shared" si="5"/>
        <v>1.8901890189018902</v>
      </c>
      <c r="L102" s="27">
        <f t="shared" si="5"/>
        <v>0.67506750675067506</v>
      </c>
      <c r="M102" s="27">
        <f t="shared" si="5"/>
        <v>1.2151215121512151</v>
      </c>
      <c r="N102" s="28">
        <f t="shared" si="7"/>
        <v>453.30546469279068</v>
      </c>
      <c r="O102" s="29"/>
      <c r="P102" s="32"/>
      <c r="Q102" s="32"/>
      <c r="R102" s="32"/>
      <c r="T102" s="32"/>
      <c r="U102" s="32"/>
      <c r="V102" s="32"/>
      <c r="W102" s="32"/>
      <c r="X102" s="32"/>
    </row>
    <row r="103" spans="1:24" ht="15.75" customHeight="1" x14ac:dyDescent="0.2">
      <c r="A103" s="20"/>
      <c r="B103" s="77" t="s">
        <v>207</v>
      </c>
      <c r="C103" s="22" t="s">
        <v>13</v>
      </c>
      <c r="D103" s="22" t="s">
        <v>3</v>
      </c>
      <c r="E103" s="22" t="s">
        <v>8</v>
      </c>
      <c r="F103" s="23" t="s">
        <v>5</v>
      </c>
      <c r="G103" s="22" t="s">
        <v>78</v>
      </c>
      <c r="H103" s="24">
        <f t="shared" si="0"/>
        <v>1111</v>
      </c>
      <c r="I103" s="25">
        <v>0</v>
      </c>
      <c r="J103" s="25">
        <v>1111</v>
      </c>
      <c r="K103" s="26">
        <f t="shared" si="5"/>
        <v>1</v>
      </c>
      <c r="L103" s="27">
        <f t="shared" si="5"/>
        <v>0</v>
      </c>
      <c r="M103" s="27">
        <f t="shared" si="5"/>
        <v>1</v>
      </c>
      <c r="N103" s="28">
        <f t="shared" si="7"/>
        <v>277.24610745620186</v>
      </c>
      <c r="O103" s="29"/>
      <c r="P103" s="32"/>
      <c r="Q103" s="32"/>
      <c r="R103" s="32"/>
      <c r="T103" s="32"/>
      <c r="U103" s="32"/>
      <c r="V103" s="32"/>
      <c r="W103" s="32"/>
      <c r="X103" s="32"/>
    </row>
    <row r="104" spans="1:24" ht="15.75" customHeight="1" x14ac:dyDescent="0.2">
      <c r="A104" s="20"/>
      <c r="B104" s="77" t="s">
        <v>208</v>
      </c>
      <c r="C104" s="22" t="s">
        <v>19</v>
      </c>
      <c r="D104" s="22" t="s">
        <v>6</v>
      </c>
      <c r="E104" s="22" t="s">
        <v>4</v>
      </c>
      <c r="F104" s="23" t="s">
        <v>5</v>
      </c>
      <c r="G104" s="22" t="s">
        <v>29</v>
      </c>
      <c r="H104" s="24">
        <f t="shared" si="0"/>
        <v>2222</v>
      </c>
      <c r="I104" s="25">
        <v>1111</v>
      </c>
      <c r="J104" s="25">
        <v>1111</v>
      </c>
      <c r="K104" s="26">
        <f t="shared" si="5"/>
        <v>2</v>
      </c>
      <c r="L104" s="27">
        <f t="shared" si="5"/>
        <v>1</v>
      </c>
      <c r="M104" s="27">
        <f t="shared" si="5"/>
        <v>1</v>
      </c>
      <c r="N104" s="28">
        <f t="shared" si="7"/>
        <v>449.69960906662578</v>
      </c>
      <c r="O104" s="29"/>
      <c r="P104" s="32"/>
      <c r="Q104" s="32"/>
      <c r="R104" s="32"/>
      <c r="T104" s="32"/>
      <c r="U104" s="32"/>
      <c r="V104" s="32"/>
      <c r="W104" s="32"/>
      <c r="X104" s="32"/>
    </row>
    <row r="105" spans="1:24" ht="15.75" customHeight="1" x14ac:dyDescent="0.2">
      <c r="A105" s="20"/>
      <c r="B105" s="77" t="s">
        <v>209</v>
      </c>
      <c r="C105" s="22" t="s">
        <v>13</v>
      </c>
      <c r="D105" s="22" t="s">
        <v>3</v>
      </c>
      <c r="E105" s="22" t="s">
        <v>8</v>
      </c>
      <c r="F105" s="23" t="s">
        <v>5</v>
      </c>
      <c r="G105" s="22" t="s">
        <v>78</v>
      </c>
      <c r="H105" s="24">
        <f t="shared" si="0"/>
        <v>1111</v>
      </c>
      <c r="I105" s="25">
        <v>0</v>
      </c>
      <c r="J105" s="25">
        <v>1111</v>
      </c>
      <c r="K105" s="26">
        <f t="shared" si="5"/>
        <v>1</v>
      </c>
      <c r="L105" s="27">
        <f t="shared" si="5"/>
        <v>0</v>
      </c>
      <c r="M105" s="27">
        <f t="shared" si="5"/>
        <v>1</v>
      </c>
      <c r="N105" s="28">
        <f t="shared" si="7"/>
        <v>277.24610745620186</v>
      </c>
      <c r="O105" s="29"/>
      <c r="P105" s="32"/>
      <c r="Q105" s="32"/>
      <c r="R105" s="32"/>
      <c r="T105" s="32"/>
      <c r="U105" s="32"/>
      <c r="V105" s="32"/>
      <c r="W105" s="32"/>
      <c r="X105" s="32"/>
    </row>
    <row r="106" spans="1:24" ht="15.75" customHeight="1" x14ac:dyDescent="0.2">
      <c r="A106" s="20"/>
      <c r="B106" s="77" t="s">
        <v>210</v>
      </c>
      <c r="C106" s="22" t="s">
        <v>13</v>
      </c>
      <c r="D106" s="22" t="s">
        <v>3</v>
      </c>
      <c r="E106" s="22" t="s">
        <v>8</v>
      </c>
      <c r="F106" s="23" t="s">
        <v>5</v>
      </c>
      <c r="G106" s="22" t="s">
        <v>78</v>
      </c>
      <c r="H106" s="24">
        <f t="shared" si="0"/>
        <v>1111</v>
      </c>
      <c r="I106" s="25">
        <v>0</v>
      </c>
      <c r="J106" s="25">
        <v>1111</v>
      </c>
      <c r="K106" s="26">
        <f t="shared" si="5"/>
        <v>1</v>
      </c>
      <c r="L106" s="27">
        <f t="shared" si="5"/>
        <v>0</v>
      </c>
      <c r="M106" s="27">
        <f t="shared" si="5"/>
        <v>1</v>
      </c>
      <c r="N106" s="28">
        <f t="shared" si="7"/>
        <v>277.24610745620186</v>
      </c>
      <c r="O106" s="29"/>
      <c r="P106" s="32"/>
      <c r="Q106" s="32"/>
      <c r="R106" s="32"/>
      <c r="T106" s="32"/>
      <c r="U106" s="32"/>
      <c r="V106" s="32"/>
      <c r="W106" s="32"/>
      <c r="X106" s="32"/>
    </row>
    <row r="107" spans="1:24" ht="15.75" customHeight="1" x14ac:dyDescent="0.2">
      <c r="A107" s="20"/>
      <c r="B107" s="77" t="s">
        <v>211</v>
      </c>
      <c r="C107" s="22" t="s">
        <v>33</v>
      </c>
      <c r="D107" s="22" t="s">
        <v>6</v>
      </c>
      <c r="E107" s="22" t="s">
        <v>4</v>
      </c>
      <c r="F107" s="23" t="s">
        <v>5</v>
      </c>
      <c r="G107" s="22" t="s">
        <v>78</v>
      </c>
      <c r="H107" s="24">
        <f t="shared" si="0"/>
        <v>1000</v>
      </c>
      <c r="I107" s="25">
        <v>0</v>
      </c>
      <c r="J107" s="25">
        <v>1000</v>
      </c>
      <c r="K107" s="26">
        <f t="shared" si="5"/>
        <v>0.90009000900090008</v>
      </c>
      <c r="L107" s="27">
        <f t="shared" si="5"/>
        <v>0</v>
      </c>
      <c r="M107" s="27">
        <f t="shared" si="5"/>
        <v>0.90009000900090008</v>
      </c>
      <c r="N107" s="28">
        <f t="shared" si="7"/>
        <v>249.54645135571724</v>
      </c>
      <c r="O107" s="29"/>
      <c r="P107" s="32"/>
      <c r="Q107" s="32"/>
      <c r="R107" s="32"/>
      <c r="T107" s="32"/>
      <c r="U107" s="32"/>
      <c r="V107" s="32"/>
      <c r="W107" s="32"/>
      <c r="X107" s="32"/>
    </row>
    <row r="108" spans="1:24" ht="15.75" customHeight="1" x14ac:dyDescent="0.2">
      <c r="A108" s="20"/>
      <c r="B108" s="77" t="s">
        <v>212</v>
      </c>
      <c r="C108" s="22" t="s">
        <v>16</v>
      </c>
      <c r="D108" s="22" t="s">
        <v>6</v>
      </c>
      <c r="E108" s="22" t="s">
        <v>15</v>
      </c>
      <c r="F108" s="23" t="s">
        <v>5</v>
      </c>
      <c r="G108" s="22" t="s">
        <v>36</v>
      </c>
      <c r="H108" s="24">
        <f t="shared" si="0"/>
        <v>3334</v>
      </c>
      <c r="I108" s="25">
        <v>1657</v>
      </c>
      <c r="J108" s="25">
        <v>1677</v>
      </c>
      <c r="K108" s="26">
        <f t="shared" si="5"/>
        <v>3.0009000900090008</v>
      </c>
      <c r="L108" s="27">
        <f t="shared" si="5"/>
        <v>1.4914491449144915</v>
      </c>
      <c r="M108" s="27">
        <f t="shared" si="5"/>
        <v>1.5094509450945095</v>
      </c>
      <c r="N108" s="28">
        <f t="shared" si="7"/>
        <v>675.69502643791452</v>
      </c>
      <c r="O108" s="29"/>
      <c r="P108" s="32"/>
      <c r="Q108" s="32"/>
      <c r="R108" s="32"/>
      <c r="T108" s="32"/>
      <c r="U108" s="32"/>
      <c r="V108" s="32"/>
      <c r="W108" s="32"/>
      <c r="X108" s="32"/>
    </row>
    <row r="109" spans="1:24" ht="15.75" customHeight="1" x14ac:dyDescent="0.2">
      <c r="A109" s="20"/>
      <c r="B109" s="77" t="s">
        <v>213</v>
      </c>
      <c r="C109" s="22" t="s">
        <v>2</v>
      </c>
      <c r="D109" s="22" t="s">
        <v>3</v>
      </c>
      <c r="E109" s="22" t="s">
        <v>4</v>
      </c>
      <c r="F109" s="23" t="s">
        <v>5</v>
      </c>
      <c r="G109" s="22" t="s">
        <v>29</v>
      </c>
      <c r="H109" s="24">
        <f t="shared" si="0"/>
        <v>1111</v>
      </c>
      <c r="I109" s="25">
        <v>555</v>
      </c>
      <c r="J109" s="25">
        <v>556</v>
      </c>
      <c r="K109" s="26">
        <f t="shared" si="5"/>
        <v>1</v>
      </c>
      <c r="L109" s="27">
        <f t="shared" si="5"/>
        <v>0.49954995499549953</v>
      </c>
      <c r="M109" s="27">
        <f t="shared" si="5"/>
        <v>0.50045004500450041</v>
      </c>
      <c r="N109" s="28">
        <f t="shared" si="7"/>
        <v>224.89696592208236</v>
      </c>
      <c r="O109" s="29"/>
      <c r="P109" s="32"/>
      <c r="Q109" s="32"/>
      <c r="R109" s="32"/>
      <c r="T109" s="32"/>
      <c r="U109" s="32"/>
      <c r="V109" s="32"/>
      <c r="W109" s="32"/>
      <c r="X109" s="32"/>
    </row>
    <row r="110" spans="1:24" ht="15.75" customHeight="1" x14ac:dyDescent="0.2">
      <c r="A110" s="20"/>
      <c r="B110" s="77" t="s">
        <v>214</v>
      </c>
      <c r="C110" s="22" t="s">
        <v>2</v>
      </c>
      <c r="D110" s="22" t="s">
        <v>3</v>
      </c>
      <c r="E110" s="22" t="s">
        <v>4</v>
      </c>
      <c r="F110" s="23" t="s">
        <v>5</v>
      </c>
      <c r="G110" s="22" t="s">
        <v>29</v>
      </c>
      <c r="H110" s="24">
        <f t="shared" si="0"/>
        <v>1111</v>
      </c>
      <c r="I110" s="25">
        <v>555</v>
      </c>
      <c r="J110" s="25">
        <v>556</v>
      </c>
      <c r="K110" s="26">
        <f t="shared" si="5"/>
        <v>1</v>
      </c>
      <c r="L110" s="27">
        <f t="shared" si="5"/>
        <v>0.49954995499549953</v>
      </c>
      <c r="M110" s="27">
        <f t="shared" si="5"/>
        <v>0.50045004500450041</v>
      </c>
      <c r="N110" s="28">
        <f t="shared" si="7"/>
        <v>224.89696592208236</v>
      </c>
      <c r="O110" s="29"/>
      <c r="P110" s="32"/>
      <c r="Q110" s="32"/>
      <c r="R110" s="32"/>
      <c r="T110" s="32"/>
      <c r="U110" s="32"/>
      <c r="V110" s="32"/>
      <c r="W110" s="32"/>
      <c r="X110" s="32"/>
    </row>
    <row r="111" spans="1:24" ht="15.75" customHeight="1" x14ac:dyDescent="0.2">
      <c r="A111" s="20"/>
      <c r="B111" s="77" t="s">
        <v>215</v>
      </c>
      <c r="C111" s="22" t="s">
        <v>28</v>
      </c>
      <c r="D111" s="22" t="s">
        <v>6</v>
      </c>
      <c r="E111" s="22" t="s">
        <v>15</v>
      </c>
      <c r="F111" s="23" t="s">
        <v>5</v>
      </c>
      <c r="G111" s="22" t="s">
        <v>29</v>
      </c>
      <c r="H111" s="24">
        <f t="shared" si="0"/>
        <v>1111</v>
      </c>
      <c r="I111" s="25">
        <v>555</v>
      </c>
      <c r="J111" s="25">
        <v>556</v>
      </c>
      <c r="K111" s="26">
        <f t="shared" si="5"/>
        <v>1</v>
      </c>
      <c r="L111" s="27">
        <f t="shared" si="5"/>
        <v>0.49954995499549953</v>
      </c>
      <c r="M111" s="27">
        <f t="shared" si="5"/>
        <v>0.50045004500450041</v>
      </c>
      <c r="N111" s="28">
        <f t="shared" si="7"/>
        <v>224.89696592208236</v>
      </c>
      <c r="O111" s="29"/>
      <c r="P111" s="32"/>
      <c r="Q111" s="32"/>
      <c r="R111" s="32"/>
      <c r="T111" s="32"/>
      <c r="U111" s="32"/>
      <c r="V111" s="32"/>
      <c r="W111" s="32"/>
      <c r="X111" s="32"/>
    </row>
    <row r="112" spans="1:24" ht="15.75" customHeight="1" x14ac:dyDescent="0.2">
      <c r="A112" s="20"/>
      <c r="B112" s="77" t="s">
        <v>216</v>
      </c>
      <c r="C112" s="22" t="s">
        <v>13</v>
      </c>
      <c r="D112" s="22" t="s">
        <v>3</v>
      </c>
      <c r="E112" s="22" t="s">
        <v>8</v>
      </c>
      <c r="F112" s="23" t="s">
        <v>5</v>
      </c>
      <c r="G112" s="22" t="s">
        <v>78</v>
      </c>
      <c r="H112" s="24">
        <f t="shared" si="0"/>
        <v>1000</v>
      </c>
      <c r="I112" s="25">
        <v>500</v>
      </c>
      <c r="J112" s="25">
        <v>500</v>
      </c>
      <c r="K112" s="26">
        <f t="shared" si="5"/>
        <v>0.90009000900090008</v>
      </c>
      <c r="L112" s="27">
        <f t="shared" si="5"/>
        <v>0.45004500450045004</v>
      </c>
      <c r="M112" s="27">
        <f t="shared" si="5"/>
        <v>0.45004500450045004</v>
      </c>
      <c r="N112" s="28">
        <f t="shared" si="7"/>
        <v>202.38506258624022</v>
      </c>
      <c r="O112" s="29"/>
      <c r="P112" s="32"/>
      <c r="Q112" s="32"/>
      <c r="R112" s="32"/>
      <c r="T112" s="32"/>
      <c r="U112" s="32"/>
      <c r="V112" s="32"/>
      <c r="W112" s="32"/>
      <c r="X112" s="32"/>
    </row>
    <row r="113" spans="1:27" ht="15.75" customHeight="1" x14ac:dyDescent="0.2">
      <c r="A113" s="20"/>
      <c r="B113" s="77" t="s">
        <v>217</v>
      </c>
      <c r="C113" s="22" t="s">
        <v>30</v>
      </c>
      <c r="D113" s="22" t="s">
        <v>6</v>
      </c>
      <c r="E113" s="22" t="s">
        <v>4</v>
      </c>
      <c r="F113" s="23" t="s">
        <v>5</v>
      </c>
      <c r="G113" s="22" t="s">
        <v>36</v>
      </c>
      <c r="H113" s="24">
        <f t="shared" si="0"/>
        <v>2500</v>
      </c>
      <c r="I113" s="25">
        <v>2000</v>
      </c>
      <c r="J113" s="25">
        <v>500</v>
      </c>
      <c r="K113" s="26">
        <f t="shared" si="5"/>
        <v>2.2502250225022502</v>
      </c>
      <c r="L113" s="27">
        <f t="shared" si="5"/>
        <v>1.8001800180018002</v>
      </c>
      <c r="M113" s="27">
        <f t="shared" si="5"/>
        <v>0.45004500450045004</v>
      </c>
      <c r="N113" s="28">
        <f t="shared" si="7"/>
        <v>435.22057331138501</v>
      </c>
      <c r="O113" s="29"/>
      <c r="P113" s="32"/>
      <c r="Q113" s="32"/>
      <c r="R113" s="32"/>
      <c r="T113" s="32"/>
      <c r="U113" s="32"/>
      <c r="V113" s="32"/>
      <c r="W113" s="32"/>
      <c r="X113" s="32"/>
    </row>
    <row r="114" spans="1:27" ht="15.75" customHeight="1" x14ac:dyDescent="0.2">
      <c r="A114" s="20"/>
      <c r="B114" s="77" t="s">
        <v>218</v>
      </c>
      <c r="C114" s="22" t="s">
        <v>13</v>
      </c>
      <c r="D114" s="22" t="s">
        <v>3</v>
      </c>
      <c r="E114" s="22" t="s">
        <v>8</v>
      </c>
      <c r="F114" s="23" t="s">
        <v>5</v>
      </c>
      <c r="G114" s="22" t="s">
        <v>78</v>
      </c>
      <c r="H114" s="24">
        <f t="shared" si="0"/>
        <v>1111</v>
      </c>
      <c r="I114" s="25">
        <v>0</v>
      </c>
      <c r="J114" s="25">
        <v>1111</v>
      </c>
      <c r="K114" s="26">
        <f t="shared" si="5"/>
        <v>1</v>
      </c>
      <c r="L114" s="27">
        <f t="shared" si="5"/>
        <v>0</v>
      </c>
      <c r="M114" s="27">
        <f t="shared" si="5"/>
        <v>1</v>
      </c>
      <c r="N114" s="28">
        <f t="shared" si="7"/>
        <v>277.24610745620186</v>
      </c>
      <c r="O114" s="29"/>
      <c r="P114" s="32"/>
      <c r="Q114" s="32"/>
      <c r="R114" s="32"/>
      <c r="T114" s="32"/>
      <c r="U114" s="32"/>
      <c r="V114" s="32"/>
      <c r="W114" s="32"/>
      <c r="X114" s="32"/>
    </row>
    <row r="115" spans="1:27" ht="15.75" customHeight="1" x14ac:dyDescent="0.2">
      <c r="A115" s="20"/>
      <c r="B115" s="77" t="s">
        <v>219</v>
      </c>
      <c r="C115" s="22" t="s">
        <v>16</v>
      </c>
      <c r="D115" s="22" t="s">
        <v>6</v>
      </c>
      <c r="E115" s="22" t="s">
        <v>15</v>
      </c>
      <c r="F115" s="23" t="s">
        <v>5</v>
      </c>
      <c r="G115" s="22" t="s">
        <v>36</v>
      </c>
      <c r="H115" s="24">
        <f t="shared" si="0"/>
        <v>3334</v>
      </c>
      <c r="I115" s="25">
        <v>1657</v>
      </c>
      <c r="J115" s="25">
        <v>1677</v>
      </c>
      <c r="K115" s="26">
        <f t="shared" si="5"/>
        <v>3.0009000900090008</v>
      </c>
      <c r="L115" s="27">
        <f t="shared" si="5"/>
        <v>1.4914491449144915</v>
      </c>
      <c r="M115" s="27">
        <f t="shared" si="5"/>
        <v>1.5094509450945095</v>
      </c>
      <c r="N115" s="28">
        <f t="shared" si="7"/>
        <v>675.69502643791452</v>
      </c>
      <c r="O115" s="29"/>
      <c r="P115" s="32"/>
      <c r="Q115" s="32"/>
      <c r="R115" s="32"/>
      <c r="T115" s="32"/>
      <c r="U115" s="32"/>
      <c r="V115" s="32"/>
      <c r="W115" s="32"/>
      <c r="X115" s="32"/>
    </row>
    <row r="116" spans="1:27" ht="15.75" customHeight="1" x14ac:dyDescent="0.2">
      <c r="A116" s="20"/>
      <c r="B116" s="77" t="s">
        <v>220</v>
      </c>
      <c r="C116" s="22" t="s">
        <v>13</v>
      </c>
      <c r="D116" s="22" t="s">
        <v>3</v>
      </c>
      <c r="E116" s="22" t="s">
        <v>8</v>
      </c>
      <c r="F116" s="23" t="s">
        <v>5</v>
      </c>
      <c r="G116" s="22" t="s">
        <v>78</v>
      </c>
      <c r="H116" s="24">
        <f t="shared" si="0"/>
        <v>1000</v>
      </c>
      <c r="I116" s="25">
        <v>0</v>
      </c>
      <c r="J116" s="25">
        <v>1000</v>
      </c>
      <c r="K116" s="26">
        <f t="shared" si="5"/>
        <v>0.90009000900090008</v>
      </c>
      <c r="L116" s="27">
        <f t="shared" si="5"/>
        <v>0</v>
      </c>
      <c r="M116" s="27">
        <f t="shared" si="5"/>
        <v>0.90009000900090008</v>
      </c>
      <c r="N116" s="28">
        <f t="shared" si="7"/>
        <v>249.54645135571724</v>
      </c>
      <c r="O116" s="29"/>
      <c r="P116" s="32"/>
      <c r="Q116" s="32"/>
      <c r="R116" s="32"/>
      <c r="T116" s="32"/>
      <c r="U116" s="32"/>
      <c r="V116" s="32"/>
      <c r="W116" s="32"/>
      <c r="X116" s="32"/>
    </row>
    <row r="117" spans="1:27" ht="15.75" customHeight="1" x14ac:dyDescent="0.2">
      <c r="A117" s="20"/>
      <c r="B117" s="77" t="s">
        <v>221</v>
      </c>
      <c r="C117" s="22" t="s">
        <v>13</v>
      </c>
      <c r="D117" s="22" t="s">
        <v>3</v>
      </c>
      <c r="E117" s="22" t="s">
        <v>8</v>
      </c>
      <c r="F117" s="23" t="s">
        <v>5</v>
      </c>
      <c r="G117" s="22" t="s">
        <v>78</v>
      </c>
      <c r="H117" s="24">
        <f t="shared" si="0"/>
        <v>560</v>
      </c>
      <c r="I117" s="25">
        <v>0</v>
      </c>
      <c r="J117" s="25">
        <v>560</v>
      </c>
      <c r="K117" s="26">
        <f t="shared" si="5"/>
        <v>0.50405040504050402</v>
      </c>
      <c r="L117" s="27">
        <f t="shared" si="5"/>
        <v>0</v>
      </c>
      <c r="M117" s="27">
        <f t="shared" si="5"/>
        <v>0.50405040504050402</v>
      </c>
      <c r="N117" s="28">
        <f t="shared" si="7"/>
        <v>139.74601275920165</v>
      </c>
      <c r="O117" s="29"/>
      <c r="P117" s="32"/>
      <c r="Q117" s="32"/>
      <c r="R117" s="32"/>
      <c r="T117" s="32"/>
      <c r="U117" s="32"/>
      <c r="V117" s="32"/>
      <c r="W117" s="32"/>
      <c r="X117" s="32"/>
      <c r="Y117" s="32"/>
      <c r="Z117" s="32"/>
      <c r="AA117" s="32"/>
    </row>
    <row r="118" spans="1:27" ht="15.75" customHeight="1" x14ac:dyDescent="0.2">
      <c r="A118" s="20"/>
      <c r="B118" s="77" t="s">
        <v>222</v>
      </c>
      <c r="C118" s="22" t="s">
        <v>2</v>
      </c>
      <c r="D118" s="22" t="s">
        <v>3</v>
      </c>
      <c r="E118" s="22" t="s">
        <v>4</v>
      </c>
      <c r="F118" s="23" t="s">
        <v>5</v>
      </c>
      <c r="G118" s="22" t="s">
        <v>29</v>
      </c>
      <c r="H118" s="24">
        <f t="shared" si="0"/>
        <v>1111</v>
      </c>
      <c r="I118" s="25">
        <v>555</v>
      </c>
      <c r="J118" s="25">
        <v>556</v>
      </c>
      <c r="K118" s="26">
        <f t="shared" si="5"/>
        <v>1</v>
      </c>
      <c r="L118" s="27">
        <f t="shared" si="5"/>
        <v>0.49954995499549953</v>
      </c>
      <c r="M118" s="27">
        <f t="shared" si="5"/>
        <v>0.50045004500450041</v>
      </c>
      <c r="N118" s="28">
        <f t="shared" si="7"/>
        <v>224.89696592208236</v>
      </c>
      <c r="O118" s="29"/>
      <c r="P118" s="32"/>
      <c r="Q118" s="32"/>
      <c r="R118" s="32"/>
      <c r="T118" s="32"/>
      <c r="U118" s="32"/>
      <c r="V118" s="32"/>
      <c r="W118" s="32"/>
      <c r="X118" s="32"/>
      <c r="Y118" s="32"/>
      <c r="Z118" s="32"/>
      <c r="AA118" s="32"/>
    </row>
    <row r="119" spans="1:27" ht="15.75" customHeight="1" x14ac:dyDescent="0.2">
      <c r="A119" s="20"/>
      <c r="B119" s="77" t="s">
        <v>223</v>
      </c>
      <c r="C119" s="22" t="s">
        <v>13</v>
      </c>
      <c r="D119" s="22" t="s">
        <v>3</v>
      </c>
      <c r="E119" s="22" t="s">
        <v>8</v>
      </c>
      <c r="F119" s="23" t="s">
        <v>5</v>
      </c>
      <c r="G119" s="22" t="s">
        <v>78</v>
      </c>
      <c r="H119" s="24">
        <f t="shared" si="0"/>
        <v>1111</v>
      </c>
      <c r="I119" s="25">
        <v>0</v>
      </c>
      <c r="J119" s="25">
        <v>1111</v>
      </c>
      <c r="K119" s="26">
        <f t="shared" si="5"/>
        <v>1</v>
      </c>
      <c r="L119" s="27">
        <f t="shared" si="5"/>
        <v>0</v>
      </c>
      <c r="M119" s="27">
        <f t="shared" si="5"/>
        <v>1</v>
      </c>
      <c r="N119" s="28">
        <f t="shared" si="7"/>
        <v>277.24610745620186</v>
      </c>
      <c r="O119" s="29"/>
      <c r="P119" s="32"/>
      <c r="Q119" s="32"/>
      <c r="R119" s="32"/>
      <c r="T119" s="32"/>
      <c r="U119" s="32"/>
      <c r="V119" s="32"/>
      <c r="W119" s="32"/>
      <c r="X119" s="32"/>
      <c r="Y119" s="32"/>
      <c r="Z119" s="32"/>
      <c r="AA119" s="32"/>
    </row>
    <row r="120" spans="1:27" ht="15.75" customHeight="1" x14ac:dyDescent="0.2">
      <c r="A120" s="20"/>
      <c r="B120" s="77" t="s">
        <v>224</v>
      </c>
      <c r="C120" s="22" t="s">
        <v>2</v>
      </c>
      <c r="D120" s="22" t="s">
        <v>3</v>
      </c>
      <c r="E120" s="22" t="s">
        <v>4</v>
      </c>
      <c r="F120" s="23" t="s">
        <v>5</v>
      </c>
      <c r="G120" s="22" t="s">
        <v>29</v>
      </c>
      <c r="H120" s="24">
        <f t="shared" si="0"/>
        <v>1111</v>
      </c>
      <c r="I120" s="25">
        <v>555</v>
      </c>
      <c r="J120" s="25">
        <v>556</v>
      </c>
      <c r="K120" s="26">
        <f t="shared" si="5"/>
        <v>1</v>
      </c>
      <c r="L120" s="27">
        <f t="shared" si="5"/>
        <v>0.49954995499549953</v>
      </c>
      <c r="M120" s="27">
        <f t="shared" si="5"/>
        <v>0.50045004500450041</v>
      </c>
      <c r="N120" s="28">
        <f t="shared" si="7"/>
        <v>224.89696592208236</v>
      </c>
      <c r="O120" s="29"/>
      <c r="P120" s="32"/>
      <c r="Q120" s="32"/>
      <c r="R120" s="32"/>
      <c r="T120" s="32"/>
      <c r="U120" s="32"/>
      <c r="V120" s="32"/>
      <c r="W120" s="32"/>
      <c r="X120" s="32"/>
      <c r="Y120" s="32"/>
      <c r="Z120" s="32"/>
      <c r="AA120" s="32"/>
    </row>
    <row r="121" spans="1:27" ht="15.75" customHeight="1" x14ac:dyDescent="0.2">
      <c r="A121" s="20"/>
      <c r="B121" s="77" t="s">
        <v>225</v>
      </c>
      <c r="C121" s="22" t="s">
        <v>7</v>
      </c>
      <c r="D121" s="22" t="s">
        <v>6</v>
      </c>
      <c r="E121" s="22" t="s">
        <v>8</v>
      </c>
      <c r="F121" s="23" t="s">
        <v>5</v>
      </c>
      <c r="G121" s="22" t="s">
        <v>36</v>
      </c>
      <c r="H121" s="24">
        <f t="shared" si="0"/>
        <v>2222</v>
      </c>
      <c r="I121" s="25">
        <v>500</v>
      </c>
      <c r="J121" s="25">
        <v>1722</v>
      </c>
      <c r="K121" s="26">
        <f t="shared" si="5"/>
        <v>2</v>
      </c>
      <c r="L121" s="27">
        <f t="shared" si="5"/>
        <v>0.45004500450045004</v>
      </c>
      <c r="M121" s="27">
        <f t="shared" si="5"/>
        <v>1.54995499549955</v>
      </c>
      <c r="N121" s="28">
        <f t="shared" si="7"/>
        <v>507.33082614292664</v>
      </c>
      <c r="O121" s="29"/>
      <c r="P121" s="32"/>
      <c r="Q121" s="32"/>
      <c r="R121" s="32"/>
      <c r="T121" s="32"/>
      <c r="U121" s="32"/>
      <c r="V121" s="32"/>
      <c r="W121" s="32"/>
      <c r="X121" s="32"/>
      <c r="Y121" s="32"/>
      <c r="Z121" s="32"/>
      <c r="AA121" s="32"/>
    </row>
    <row r="122" spans="1:27" ht="15.75" customHeight="1" x14ac:dyDescent="0.2">
      <c r="A122" s="20"/>
      <c r="B122" s="77" t="s">
        <v>226</v>
      </c>
      <c r="C122" s="22" t="s">
        <v>2</v>
      </c>
      <c r="D122" s="22" t="s">
        <v>3</v>
      </c>
      <c r="E122" s="22" t="s">
        <v>4</v>
      </c>
      <c r="F122" s="23" t="s">
        <v>5</v>
      </c>
      <c r="G122" s="22" t="s">
        <v>78</v>
      </c>
      <c r="H122" s="24">
        <f t="shared" si="0"/>
        <v>1111</v>
      </c>
      <c r="I122" s="25">
        <v>555</v>
      </c>
      <c r="J122" s="25">
        <v>556</v>
      </c>
      <c r="K122" s="26">
        <f t="shared" si="5"/>
        <v>1</v>
      </c>
      <c r="L122" s="27">
        <f t="shared" si="5"/>
        <v>0.49954995499549953</v>
      </c>
      <c r="M122" s="27">
        <f t="shared" si="5"/>
        <v>0.50045004500450041</v>
      </c>
      <c r="N122" s="28">
        <f t="shared" si="7"/>
        <v>224.89696592208236</v>
      </c>
      <c r="O122" s="29"/>
      <c r="P122" s="32"/>
      <c r="Q122" s="32"/>
      <c r="R122" s="32"/>
      <c r="T122" s="32"/>
      <c r="U122" s="32"/>
      <c r="V122" s="32"/>
      <c r="W122" s="32"/>
      <c r="X122" s="32"/>
      <c r="Y122" s="32"/>
      <c r="Z122" s="32"/>
      <c r="AA122" s="32"/>
    </row>
    <row r="123" spans="1:27" ht="15.75" customHeight="1" x14ac:dyDescent="0.2">
      <c r="A123" s="20"/>
      <c r="B123" s="77" t="s">
        <v>227</v>
      </c>
      <c r="C123" s="22" t="s">
        <v>13</v>
      </c>
      <c r="D123" s="22" t="s">
        <v>3</v>
      </c>
      <c r="E123" s="22" t="s">
        <v>8</v>
      </c>
      <c r="F123" s="23" t="s">
        <v>5</v>
      </c>
      <c r="G123" s="22" t="s">
        <v>78</v>
      </c>
      <c r="H123" s="24">
        <f t="shared" si="0"/>
        <v>7917</v>
      </c>
      <c r="I123" s="25">
        <v>1290</v>
      </c>
      <c r="J123" s="25">
        <v>6627</v>
      </c>
      <c r="K123" s="26">
        <f t="shared" si="5"/>
        <v>7.1260126012601264</v>
      </c>
      <c r="L123" s="27">
        <f t="shared" si="5"/>
        <v>1.161116111611161</v>
      </c>
      <c r="M123" s="27">
        <f t="shared" si="5"/>
        <v>5.9648964896489645</v>
      </c>
      <c r="N123" s="28">
        <f t="shared" si="7"/>
        <v>1853.9828723579626</v>
      </c>
      <c r="O123" s="29"/>
      <c r="P123" s="32"/>
      <c r="Q123" s="32"/>
      <c r="R123" s="32"/>
      <c r="T123" s="32"/>
      <c r="U123" s="32"/>
      <c r="V123" s="32"/>
      <c r="W123" s="32"/>
      <c r="X123" s="32"/>
      <c r="Y123" s="32"/>
      <c r="Z123" s="32"/>
      <c r="AA123" s="32"/>
    </row>
    <row r="124" spans="1:27" ht="15.75" customHeight="1" x14ac:dyDescent="0.2">
      <c r="A124" s="20"/>
      <c r="B124" s="77" t="s">
        <v>391</v>
      </c>
      <c r="C124" s="22" t="s">
        <v>13</v>
      </c>
      <c r="D124" s="22" t="s">
        <v>3</v>
      </c>
      <c r="E124" s="22" t="s">
        <v>8</v>
      </c>
      <c r="F124" s="23" t="s">
        <v>5</v>
      </c>
      <c r="G124" s="22" t="s">
        <v>78</v>
      </c>
      <c r="H124" s="24">
        <f t="shared" si="0"/>
        <v>1111</v>
      </c>
      <c r="I124" s="25">
        <v>555</v>
      </c>
      <c r="J124" s="25">
        <v>556</v>
      </c>
      <c r="K124" s="26">
        <f t="shared" si="5"/>
        <v>1</v>
      </c>
      <c r="L124" s="27">
        <f t="shared" si="5"/>
        <v>0.49954995499549953</v>
      </c>
      <c r="M124" s="27">
        <f t="shared" si="5"/>
        <v>0.50045004500450041</v>
      </c>
      <c r="N124" s="28">
        <f t="shared" si="7"/>
        <v>224.89696592208236</v>
      </c>
      <c r="O124" s="29"/>
      <c r="P124" s="32"/>
      <c r="Q124" s="32"/>
      <c r="R124" s="32"/>
      <c r="T124" s="32"/>
      <c r="U124" s="32"/>
      <c r="V124" s="32"/>
      <c r="W124" s="32"/>
      <c r="X124" s="32"/>
      <c r="Y124" s="32"/>
      <c r="Z124" s="32"/>
      <c r="AA124" s="32"/>
    </row>
    <row r="125" spans="1:27" ht="15.75" customHeight="1" x14ac:dyDescent="0.2">
      <c r="A125" s="20"/>
      <c r="B125" s="77" t="s">
        <v>392</v>
      </c>
      <c r="C125" s="22" t="s">
        <v>13</v>
      </c>
      <c r="D125" s="22" t="s">
        <v>3</v>
      </c>
      <c r="E125" s="22" t="s">
        <v>8</v>
      </c>
      <c r="F125" s="23" t="s">
        <v>5</v>
      </c>
      <c r="G125" s="22" t="s">
        <v>78</v>
      </c>
      <c r="H125" s="24">
        <f t="shared" si="0"/>
        <v>1111</v>
      </c>
      <c r="I125" s="25">
        <v>555</v>
      </c>
      <c r="J125" s="25">
        <v>556</v>
      </c>
      <c r="K125" s="26">
        <f t="shared" si="5"/>
        <v>1</v>
      </c>
      <c r="L125" s="27">
        <f t="shared" si="5"/>
        <v>0.49954995499549953</v>
      </c>
      <c r="M125" s="27">
        <f t="shared" si="5"/>
        <v>0.50045004500450041</v>
      </c>
      <c r="N125" s="28">
        <f t="shared" si="7"/>
        <v>224.89696592208236</v>
      </c>
      <c r="O125" s="29"/>
      <c r="P125" s="32"/>
      <c r="Q125" s="32"/>
      <c r="R125" s="32"/>
      <c r="T125" s="32"/>
      <c r="U125" s="32"/>
      <c r="V125" s="32"/>
      <c r="W125" s="32"/>
      <c r="X125" s="32"/>
      <c r="Y125" s="32"/>
      <c r="Z125" s="32"/>
      <c r="AA125" s="32"/>
    </row>
    <row r="126" spans="1:27" ht="15.75" customHeight="1" x14ac:dyDescent="0.2">
      <c r="A126" s="20"/>
      <c r="B126" s="77" t="s">
        <v>393</v>
      </c>
      <c r="C126" s="22" t="s">
        <v>39</v>
      </c>
      <c r="D126" s="22" t="s">
        <v>6</v>
      </c>
      <c r="E126" s="22" t="s">
        <v>20</v>
      </c>
      <c r="F126" s="23" t="s">
        <v>5</v>
      </c>
      <c r="G126" s="22" t="s">
        <v>36</v>
      </c>
      <c r="H126" s="24">
        <f t="shared" si="0"/>
        <v>3333</v>
      </c>
      <c r="I126" s="25">
        <v>1111</v>
      </c>
      <c r="J126" s="25">
        <v>2222</v>
      </c>
      <c r="K126" s="26">
        <f t="shared" si="5"/>
        <v>3</v>
      </c>
      <c r="L126" s="27">
        <f t="shared" si="5"/>
        <v>1</v>
      </c>
      <c r="M126" s="27">
        <f t="shared" si="5"/>
        <v>2</v>
      </c>
      <c r="N126" s="28">
        <f t="shared" si="7"/>
        <v>726.94571652282764</v>
      </c>
      <c r="O126" s="29"/>
      <c r="P126" s="32"/>
      <c r="Q126" s="32"/>
      <c r="R126" s="32"/>
      <c r="T126" s="32"/>
      <c r="U126" s="32"/>
      <c r="V126" s="32"/>
      <c r="W126" s="32"/>
      <c r="X126" s="32"/>
      <c r="Y126" s="32"/>
      <c r="Z126" s="32"/>
      <c r="AA126" s="32"/>
    </row>
    <row r="127" spans="1:27" ht="15.75" customHeight="1" x14ac:dyDescent="0.2">
      <c r="A127" s="20"/>
      <c r="B127" s="77" t="s">
        <v>228</v>
      </c>
      <c r="C127" s="22" t="s">
        <v>40</v>
      </c>
      <c r="D127" s="22" t="s">
        <v>6</v>
      </c>
      <c r="E127" s="22" t="s">
        <v>15</v>
      </c>
      <c r="F127" s="23" t="s">
        <v>5</v>
      </c>
      <c r="G127" s="22" t="s">
        <v>36</v>
      </c>
      <c r="H127" s="24">
        <f t="shared" si="0"/>
        <v>1111</v>
      </c>
      <c r="I127" s="25">
        <v>556</v>
      </c>
      <c r="J127" s="25">
        <v>555</v>
      </c>
      <c r="K127" s="26">
        <f t="shared" si="5"/>
        <v>1</v>
      </c>
      <c r="L127" s="27">
        <f t="shared" si="5"/>
        <v>0.50045004500450041</v>
      </c>
      <c r="M127" s="27">
        <f t="shared" si="5"/>
        <v>0.49954995499549953</v>
      </c>
      <c r="N127" s="28">
        <f t="shared" si="7"/>
        <v>224.8026431445434</v>
      </c>
      <c r="O127" s="29"/>
      <c r="P127" s="32"/>
      <c r="Q127" s="32"/>
      <c r="R127" s="32"/>
      <c r="T127" s="32"/>
      <c r="U127" s="32"/>
      <c r="V127" s="32"/>
      <c r="W127" s="32"/>
      <c r="X127" s="32"/>
      <c r="Y127" s="32"/>
      <c r="Z127" s="32"/>
      <c r="AA127" s="32"/>
    </row>
    <row r="128" spans="1:27" ht="15.75" customHeight="1" x14ac:dyDescent="0.2">
      <c r="A128" s="20"/>
      <c r="B128" s="77" t="s">
        <v>229</v>
      </c>
      <c r="C128" s="22" t="s">
        <v>13</v>
      </c>
      <c r="D128" s="22" t="s">
        <v>3</v>
      </c>
      <c r="E128" s="22" t="s">
        <v>8</v>
      </c>
      <c r="F128" s="23" t="s">
        <v>5</v>
      </c>
      <c r="G128" s="22" t="s">
        <v>78</v>
      </c>
      <c r="H128" s="24">
        <f t="shared" si="0"/>
        <v>1111</v>
      </c>
      <c r="I128" s="25">
        <v>1111</v>
      </c>
      <c r="J128" s="25">
        <v>0</v>
      </c>
      <c r="K128" s="26">
        <f t="shared" si="5"/>
        <v>1</v>
      </c>
      <c r="L128" s="27">
        <f t="shared" si="5"/>
        <v>1</v>
      </c>
      <c r="M128" s="27">
        <f t="shared" si="5"/>
        <v>0</v>
      </c>
      <c r="N128" s="28">
        <f t="shared" si="7"/>
        <v>172.45350161042393</v>
      </c>
      <c r="O128" s="29"/>
      <c r="P128" s="32"/>
      <c r="Q128" s="32"/>
      <c r="R128" s="32"/>
      <c r="T128" s="32"/>
      <c r="U128" s="32"/>
      <c r="V128" s="32"/>
      <c r="W128" s="32"/>
      <c r="X128" s="32"/>
      <c r="Y128" s="32"/>
      <c r="Z128" s="32"/>
      <c r="AA128" s="32"/>
    </row>
    <row r="129" spans="1:27" ht="15" customHeight="1" x14ac:dyDescent="0.2">
      <c r="A129" s="33"/>
      <c r="B129" s="77" t="s">
        <v>230</v>
      </c>
      <c r="C129" s="22" t="s">
        <v>41</v>
      </c>
      <c r="D129" s="22" t="s">
        <v>6</v>
      </c>
      <c r="E129" s="22" t="s">
        <v>41</v>
      </c>
      <c r="F129" s="23" t="s">
        <v>5</v>
      </c>
      <c r="G129" s="22" t="s">
        <v>78</v>
      </c>
      <c r="H129" s="24">
        <f t="shared" si="0"/>
        <v>6000</v>
      </c>
      <c r="I129" s="25">
        <v>0</v>
      </c>
      <c r="J129" s="25">
        <v>6000</v>
      </c>
      <c r="K129" s="26">
        <f t="shared" si="5"/>
        <v>5.4005400540054005</v>
      </c>
      <c r="L129" s="27">
        <f t="shared" si="5"/>
        <v>0</v>
      </c>
      <c r="M129" s="27">
        <f t="shared" si="5"/>
        <v>5.4005400540054005</v>
      </c>
      <c r="N129" s="28">
        <f t="shared" si="7"/>
        <v>1497.2787081343035</v>
      </c>
      <c r="O129" s="29"/>
    </row>
    <row r="130" spans="1:27" ht="15.75" customHeight="1" x14ac:dyDescent="0.2">
      <c r="A130" s="20"/>
      <c r="B130" s="77" t="s">
        <v>231</v>
      </c>
      <c r="C130" s="22" t="s">
        <v>13</v>
      </c>
      <c r="D130" s="22" t="s">
        <v>3</v>
      </c>
      <c r="E130" s="22" t="s">
        <v>8</v>
      </c>
      <c r="F130" s="23" t="s">
        <v>5</v>
      </c>
      <c r="G130" s="22" t="s">
        <v>36</v>
      </c>
      <c r="H130" s="24">
        <f t="shared" ref="H130:H193" si="8">+SUM(I130+J130)</f>
        <v>1111</v>
      </c>
      <c r="I130" s="25">
        <v>1111</v>
      </c>
      <c r="J130" s="25">
        <v>0</v>
      </c>
      <c r="K130" s="26">
        <f t="shared" si="5"/>
        <v>1</v>
      </c>
      <c r="L130" s="27">
        <f t="shared" si="5"/>
        <v>1</v>
      </c>
      <c r="M130" s="27">
        <f t="shared" si="5"/>
        <v>0</v>
      </c>
      <c r="N130" s="28">
        <f t="shared" si="7"/>
        <v>172.45350161042393</v>
      </c>
      <c r="O130" s="29"/>
      <c r="P130" s="32"/>
      <c r="Q130" s="32"/>
      <c r="R130" s="32"/>
      <c r="T130" s="32"/>
      <c r="U130" s="32"/>
      <c r="V130" s="32"/>
      <c r="W130" s="32"/>
      <c r="X130" s="32"/>
      <c r="Y130" s="32"/>
      <c r="Z130" s="32"/>
      <c r="AA130" s="32"/>
    </row>
    <row r="131" spans="1:27" ht="15.75" customHeight="1" x14ac:dyDescent="0.2">
      <c r="A131" s="20"/>
      <c r="B131" s="77" t="s">
        <v>232</v>
      </c>
      <c r="C131" s="22" t="s">
        <v>13</v>
      </c>
      <c r="D131" s="22" t="s">
        <v>3</v>
      </c>
      <c r="E131" s="22" t="s">
        <v>8</v>
      </c>
      <c r="F131" s="23" t="s">
        <v>5</v>
      </c>
      <c r="G131" s="22" t="s">
        <v>78</v>
      </c>
      <c r="H131" s="24">
        <f t="shared" si="8"/>
        <v>1111</v>
      </c>
      <c r="I131" s="25">
        <v>556</v>
      </c>
      <c r="J131" s="25">
        <v>555</v>
      </c>
      <c r="K131" s="26">
        <f t="shared" ref="K131:M194" si="9">H131/$P$3</f>
        <v>1</v>
      </c>
      <c r="L131" s="27">
        <f t="shared" si="9"/>
        <v>0.50045004500450041</v>
      </c>
      <c r="M131" s="27">
        <f t="shared" si="9"/>
        <v>0.49954995499549953</v>
      </c>
      <c r="N131" s="28">
        <f t="shared" si="7"/>
        <v>224.8026431445434</v>
      </c>
      <c r="O131" s="29"/>
      <c r="P131" s="32"/>
      <c r="Q131" s="32"/>
      <c r="R131" s="32"/>
      <c r="T131" s="32"/>
      <c r="U131" s="32"/>
      <c r="V131" s="32"/>
      <c r="W131" s="32"/>
      <c r="X131" s="32"/>
    </row>
    <row r="132" spans="1:27" ht="15.75" customHeight="1" x14ac:dyDescent="0.2">
      <c r="A132" s="20"/>
      <c r="B132" s="77" t="s">
        <v>233</v>
      </c>
      <c r="C132" s="22" t="s">
        <v>13</v>
      </c>
      <c r="D132" s="22" t="s">
        <v>3</v>
      </c>
      <c r="E132" s="22" t="s">
        <v>8</v>
      </c>
      <c r="F132" s="23" t="s">
        <v>5</v>
      </c>
      <c r="G132" s="22" t="s">
        <v>78</v>
      </c>
      <c r="H132" s="24">
        <f t="shared" si="8"/>
        <v>1111</v>
      </c>
      <c r="I132" s="25">
        <v>1111</v>
      </c>
      <c r="J132" s="25">
        <v>0</v>
      </c>
      <c r="K132" s="26">
        <f t="shared" si="9"/>
        <v>1</v>
      </c>
      <c r="L132" s="27">
        <f t="shared" si="9"/>
        <v>1</v>
      </c>
      <c r="M132" s="27">
        <f t="shared" si="9"/>
        <v>0</v>
      </c>
      <c r="N132" s="28">
        <f t="shared" si="7"/>
        <v>172.45350161042393</v>
      </c>
      <c r="O132" s="29"/>
      <c r="P132" s="32"/>
      <c r="Q132" s="32"/>
      <c r="R132" s="32"/>
      <c r="T132" s="32"/>
      <c r="U132" s="32"/>
      <c r="V132" s="32"/>
      <c r="W132" s="32"/>
      <c r="X132" s="32"/>
    </row>
    <row r="133" spans="1:27" ht="15.75" customHeight="1" x14ac:dyDescent="0.2">
      <c r="A133" s="20"/>
      <c r="B133" s="77" t="s">
        <v>234</v>
      </c>
      <c r="C133" s="22" t="s">
        <v>30</v>
      </c>
      <c r="D133" s="22" t="s">
        <v>6</v>
      </c>
      <c r="E133" s="22" t="s">
        <v>4</v>
      </c>
      <c r="F133" s="23" t="s">
        <v>5</v>
      </c>
      <c r="G133" s="22" t="s">
        <v>36</v>
      </c>
      <c r="H133" s="24">
        <f t="shared" si="8"/>
        <v>2222</v>
      </c>
      <c r="I133" s="25">
        <v>1111</v>
      </c>
      <c r="J133" s="25">
        <v>1111</v>
      </c>
      <c r="K133" s="26">
        <f t="shared" si="9"/>
        <v>2</v>
      </c>
      <c r="L133" s="27">
        <f t="shared" si="9"/>
        <v>1</v>
      </c>
      <c r="M133" s="27">
        <f t="shared" si="9"/>
        <v>1</v>
      </c>
      <c r="N133" s="28">
        <f t="shared" si="7"/>
        <v>449.69960906662578</v>
      </c>
      <c r="O133" s="29"/>
      <c r="P133" s="32"/>
      <c r="Q133" s="32"/>
      <c r="R133" s="32"/>
      <c r="T133" s="32"/>
      <c r="U133" s="32"/>
      <c r="V133" s="32"/>
      <c r="W133" s="32"/>
      <c r="X133" s="32"/>
    </row>
    <row r="134" spans="1:27" ht="15.75" customHeight="1" x14ac:dyDescent="0.2">
      <c r="A134" s="20"/>
      <c r="B134" s="77" t="s">
        <v>235</v>
      </c>
      <c r="C134" s="22" t="s">
        <v>42</v>
      </c>
      <c r="D134" s="22" t="s">
        <v>6</v>
      </c>
      <c r="E134" s="22" t="s">
        <v>51</v>
      </c>
      <c r="F134" s="23" t="s">
        <v>5</v>
      </c>
      <c r="G134" s="22" t="s">
        <v>78</v>
      </c>
      <c r="H134" s="24">
        <f t="shared" si="8"/>
        <v>2222</v>
      </c>
      <c r="I134" s="25">
        <v>1111</v>
      </c>
      <c r="J134" s="25">
        <v>1111</v>
      </c>
      <c r="K134" s="26">
        <f t="shared" si="9"/>
        <v>2</v>
      </c>
      <c r="L134" s="27">
        <f t="shared" si="9"/>
        <v>1</v>
      </c>
      <c r="M134" s="27">
        <f t="shared" si="9"/>
        <v>1</v>
      </c>
      <c r="N134" s="28">
        <f t="shared" si="7"/>
        <v>449.69960906662578</v>
      </c>
      <c r="O134" s="29"/>
      <c r="P134" s="32"/>
      <c r="Q134" s="32"/>
      <c r="R134" s="32"/>
      <c r="T134" s="32"/>
      <c r="U134" s="32"/>
      <c r="V134" s="32"/>
      <c r="W134" s="32"/>
      <c r="X134" s="32"/>
    </row>
    <row r="135" spans="1:27" ht="15.75" customHeight="1" x14ac:dyDescent="0.2">
      <c r="A135" s="20"/>
      <c r="B135" s="77" t="s">
        <v>236</v>
      </c>
      <c r="C135" s="22" t="s">
        <v>43</v>
      </c>
      <c r="D135" s="22" t="s">
        <v>6</v>
      </c>
      <c r="E135" s="22" t="s">
        <v>15</v>
      </c>
      <c r="F135" s="23" t="s">
        <v>5</v>
      </c>
      <c r="G135" s="22" t="s">
        <v>29</v>
      </c>
      <c r="H135" s="24">
        <f t="shared" si="8"/>
        <v>1111</v>
      </c>
      <c r="I135" s="25">
        <v>0</v>
      </c>
      <c r="J135" s="25">
        <v>1111</v>
      </c>
      <c r="K135" s="26">
        <f t="shared" si="9"/>
        <v>1</v>
      </c>
      <c r="L135" s="27">
        <f t="shared" si="9"/>
        <v>0</v>
      </c>
      <c r="M135" s="27">
        <f t="shared" si="9"/>
        <v>1</v>
      </c>
      <c r="N135" s="28">
        <f t="shared" si="7"/>
        <v>277.24610745620186</v>
      </c>
      <c r="O135" s="29"/>
      <c r="P135" s="32"/>
      <c r="Q135" s="32"/>
      <c r="R135" s="32"/>
      <c r="T135" s="32"/>
      <c r="U135" s="32"/>
      <c r="V135" s="32"/>
      <c r="W135" s="32"/>
      <c r="X135" s="32"/>
    </row>
    <row r="136" spans="1:27" ht="15.75" customHeight="1" x14ac:dyDescent="0.2">
      <c r="A136" s="20"/>
      <c r="B136" s="77" t="s">
        <v>237</v>
      </c>
      <c r="C136" s="22" t="s">
        <v>13</v>
      </c>
      <c r="D136" s="22" t="s">
        <v>3</v>
      </c>
      <c r="E136" s="22" t="s">
        <v>8</v>
      </c>
      <c r="F136" s="23" t="s">
        <v>5</v>
      </c>
      <c r="G136" s="22" t="s">
        <v>78</v>
      </c>
      <c r="H136" s="24">
        <f t="shared" si="8"/>
        <v>1111</v>
      </c>
      <c r="I136" s="25">
        <v>0</v>
      </c>
      <c r="J136" s="25">
        <v>1111</v>
      </c>
      <c r="K136" s="26">
        <f t="shared" si="9"/>
        <v>1</v>
      </c>
      <c r="L136" s="27">
        <f t="shared" si="9"/>
        <v>0</v>
      </c>
      <c r="M136" s="27">
        <f t="shared" si="9"/>
        <v>1</v>
      </c>
      <c r="N136" s="28">
        <f t="shared" si="7"/>
        <v>277.24610745620186</v>
      </c>
      <c r="O136" s="29"/>
      <c r="P136" s="32"/>
      <c r="Q136" s="32"/>
      <c r="R136" s="32"/>
      <c r="T136" s="32"/>
      <c r="U136" s="32"/>
      <c r="V136" s="32"/>
      <c r="W136" s="32"/>
      <c r="X136" s="32"/>
    </row>
    <row r="137" spans="1:27" ht="15.75" customHeight="1" x14ac:dyDescent="0.2">
      <c r="A137" s="20"/>
      <c r="B137" s="77" t="s">
        <v>238</v>
      </c>
      <c r="C137" s="22" t="s">
        <v>13</v>
      </c>
      <c r="D137" s="22" t="s">
        <v>3</v>
      </c>
      <c r="E137" s="22" t="s">
        <v>8</v>
      </c>
      <c r="F137" s="23" t="s">
        <v>5</v>
      </c>
      <c r="G137" s="22" t="s">
        <v>78</v>
      </c>
      <c r="H137" s="24">
        <f t="shared" si="8"/>
        <v>1111</v>
      </c>
      <c r="I137" s="25">
        <v>555</v>
      </c>
      <c r="J137" s="25">
        <v>556</v>
      </c>
      <c r="K137" s="26">
        <f t="shared" si="9"/>
        <v>1</v>
      </c>
      <c r="L137" s="27">
        <f t="shared" si="9"/>
        <v>0.49954995499549953</v>
      </c>
      <c r="M137" s="27">
        <f t="shared" si="9"/>
        <v>0.50045004500450041</v>
      </c>
      <c r="N137" s="28">
        <f t="shared" si="7"/>
        <v>224.89696592208236</v>
      </c>
      <c r="O137" s="29"/>
      <c r="P137" s="32"/>
      <c r="Q137" s="32"/>
      <c r="R137" s="32"/>
      <c r="T137" s="32"/>
      <c r="U137" s="32"/>
      <c r="V137" s="32"/>
      <c r="W137" s="32"/>
      <c r="X137" s="32"/>
    </row>
    <row r="138" spans="1:27" ht="15.75" customHeight="1" x14ac:dyDescent="0.2">
      <c r="A138" s="20"/>
      <c r="B138" s="77" t="s">
        <v>239</v>
      </c>
      <c r="C138" s="22" t="s">
        <v>13</v>
      </c>
      <c r="D138" s="22" t="s">
        <v>3</v>
      </c>
      <c r="E138" s="22" t="s">
        <v>8</v>
      </c>
      <c r="F138" s="23" t="s">
        <v>5</v>
      </c>
      <c r="G138" s="22" t="s">
        <v>36</v>
      </c>
      <c r="H138" s="24">
        <f t="shared" si="8"/>
        <v>1111</v>
      </c>
      <c r="I138" s="25">
        <v>1111</v>
      </c>
      <c r="J138" s="25">
        <v>0</v>
      </c>
      <c r="K138" s="26">
        <f t="shared" si="9"/>
        <v>1</v>
      </c>
      <c r="L138" s="27">
        <f t="shared" si="9"/>
        <v>1</v>
      </c>
      <c r="M138" s="27">
        <f t="shared" si="9"/>
        <v>0</v>
      </c>
      <c r="N138" s="28">
        <f t="shared" si="7"/>
        <v>172.45350161042393</v>
      </c>
      <c r="O138" s="29"/>
      <c r="P138" s="32"/>
      <c r="Q138" s="32"/>
      <c r="R138" s="32"/>
      <c r="T138" s="32"/>
      <c r="U138" s="32"/>
      <c r="V138" s="32"/>
      <c r="W138" s="32"/>
      <c r="X138" s="32"/>
    </row>
    <row r="139" spans="1:27" ht="15.75" customHeight="1" x14ac:dyDescent="0.2">
      <c r="A139" s="20"/>
      <c r="B139" s="77" t="s">
        <v>240</v>
      </c>
      <c r="C139" s="22" t="s">
        <v>13</v>
      </c>
      <c r="D139" s="22" t="s">
        <v>3</v>
      </c>
      <c r="E139" s="22" t="s">
        <v>8</v>
      </c>
      <c r="F139" s="23" t="s">
        <v>5</v>
      </c>
      <c r="G139" s="22" t="s">
        <v>78</v>
      </c>
      <c r="H139" s="24">
        <f t="shared" si="8"/>
        <v>1111</v>
      </c>
      <c r="I139" s="25">
        <v>1111</v>
      </c>
      <c r="J139" s="25">
        <v>0</v>
      </c>
      <c r="K139" s="26">
        <f t="shared" si="9"/>
        <v>1</v>
      </c>
      <c r="L139" s="27">
        <f t="shared" si="9"/>
        <v>1</v>
      </c>
      <c r="M139" s="27">
        <f t="shared" si="9"/>
        <v>0</v>
      </c>
      <c r="N139" s="28">
        <f t="shared" si="7"/>
        <v>172.45350161042393</v>
      </c>
      <c r="O139" s="29"/>
      <c r="P139" s="32"/>
      <c r="Q139" s="32"/>
      <c r="R139" s="32"/>
      <c r="T139" s="32"/>
      <c r="U139" s="32"/>
      <c r="V139" s="32"/>
      <c r="W139" s="32"/>
      <c r="X139" s="32"/>
    </row>
    <row r="140" spans="1:27" ht="15.75" customHeight="1" x14ac:dyDescent="0.2">
      <c r="A140" s="20"/>
      <c r="B140" s="77" t="s">
        <v>241</v>
      </c>
      <c r="C140" s="22" t="s">
        <v>13</v>
      </c>
      <c r="D140" s="22" t="s">
        <v>3</v>
      </c>
      <c r="E140" s="22" t="s">
        <v>8</v>
      </c>
      <c r="F140" s="23" t="s">
        <v>5</v>
      </c>
      <c r="G140" s="22" t="s">
        <v>78</v>
      </c>
      <c r="H140" s="24">
        <f t="shared" si="8"/>
        <v>1111</v>
      </c>
      <c r="I140" s="25">
        <v>1111</v>
      </c>
      <c r="J140" s="25">
        <v>0</v>
      </c>
      <c r="K140" s="26">
        <f t="shared" si="9"/>
        <v>1</v>
      </c>
      <c r="L140" s="27">
        <f t="shared" si="9"/>
        <v>1</v>
      </c>
      <c r="M140" s="27">
        <f t="shared" si="9"/>
        <v>0</v>
      </c>
      <c r="N140" s="28">
        <f t="shared" si="7"/>
        <v>172.45350161042393</v>
      </c>
      <c r="O140" s="29"/>
      <c r="P140" s="32"/>
      <c r="Q140" s="32"/>
      <c r="R140" s="32"/>
      <c r="T140" s="32"/>
      <c r="U140" s="32"/>
      <c r="V140" s="32"/>
      <c r="W140" s="32"/>
      <c r="X140" s="32"/>
    </row>
    <row r="141" spans="1:27" ht="15.75" customHeight="1" x14ac:dyDescent="0.2">
      <c r="A141" s="20"/>
      <c r="B141" s="77" t="s">
        <v>242</v>
      </c>
      <c r="C141" s="22" t="s">
        <v>13</v>
      </c>
      <c r="D141" s="22" t="s">
        <v>3</v>
      </c>
      <c r="E141" s="22" t="s">
        <v>8</v>
      </c>
      <c r="F141" s="23" t="s">
        <v>5</v>
      </c>
      <c r="G141" s="22" t="s">
        <v>78</v>
      </c>
      <c r="H141" s="24">
        <f t="shared" si="8"/>
        <v>1111</v>
      </c>
      <c r="I141" s="25">
        <v>555</v>
      </c>
      <c r="J141" s="25">
        <v>556</v>
      </c>
      <c r="K141" s="26">
        <f t="shared" si="9"/>
        <v>1</v>
      </c>
      <c r="L141" s="27">
        <f t="shared" si="9"/>
        <v>0.49954995499549953</v>
      </c>
      <c r="M141" s="27">
        <f t="shared" si="9"/>
        <v>0.50045004500450041</v>
      </c>
      <c r="N141" s="28">
        <f t="shared" si="7"/>
        <v>224.89696592208236</v>
      </c>
      <c r="O141" s="29"/>
      <c r="P141" s="32"/>
      <c r="Q141" s="32"/>
      <c r="R141" s="32"/>
      <c r="T141" s="32"/>
      <c r="U141" s="32"/>
      <c r="V141" s="32"/>
      <c r="W141" s="32"/>
      <c r="X141" s="32"/>
    </row>
    <row r="142" spans="1:27" ht="15.75" customHeight="1" x14ac:dyDescent="0.2">
      <c r="A142" s="20"/>
      <c r="B142" s="77" t="s">
        <v>243</v>
      </c>
      <c r="C142" s="22" t="s">
        <v>13</v>
      </c>
      <c r="D142" s="22" t="s">
        <v>3</v>
      </c>
      <c r="E142" s="22" t="s">
        <v>8</v>
      </c>
      <c r="F142" s="23" t="s">
        <v>5</v>
      </c>
      <c r="G142" s="22" t="s">
        <v>78</v>
      </c>
      <c r="H142" s="24">
        <f t="shared" si="8"/>
        <v>1111</v>
      </c>
      <c r="I142" s="25">
        <v>1111</v>
      </c>
      <c r="J142" s="25">
        <v>0</v>
      </c>
      <c r="K142" s="26">
        <f t="shared" si="9"/>
        <v>1</v>
      </c>
      <c r="L142" s="27">
        <f t="shared" si="9"/>
        <v>1</v>
      </c>
      <c r="M142" s="27">
        <f t="shared" si="9"/>
        <v>0</v>
      </c>
      <c r="N142" s="28">
        <f t="shared" si="7"/>
        <v>172.45350161042393</v>
      </c>
      <c r="O142" s="29"/>
      <c r="P142" s="32"/>
      <c r="Q142" s="32"/>
      <c r="R142" s="32"/>
      <c r="T142" s="32"/>
      <c r="U142" s="32"/>
      <c r="V142" s="32"/>
      <c r="W142" s="32"/>
      <c r="X142" s="32"/>
    </row>
    <row r="143" spans="1:27" ht="15.75" customHeight="1" x14ac:dyDescent="0.2">
      <c r="A143" s="20"/>
      <c r="B143" s="77" t="s">
        <v>244</v>
      </c>
      <c r="C143" s="22" t="s">
        <v>13</v>
      </c>
      <c r="D143" s="22" t="s">
        <v>3</v>
      </c>
      <c r="E143" s="22" t="s">
        <v>8</v>
      </c>
      <c r="F143" s="23" t="s">
        <v>5</v>
      </c>
      <c r="G143" s="22" t="s">
        <v>78</v>
      </c>
      <c r="H143" s="24">
        <f t="shared" si="8"/>
        <v>1111</v>
      </c>
      <c r="I143" s="25">
        <v>555</v>
      </c>
      <c r="J143" s="25">
        <v>556</v>
      </c>
      <c r="K143" s="26">
        <f t="shared" si="9"/>
        <v>1</v>
      </c>
      <c r="L143" s="27">
        <f t="shared" si="9"/>
        <v>0.49954995499549953</v>
      </c>
      <c r="M143" s="27">
        <f t="shared" si="9"/>
        <v>0.50045004500450041</v>
      </c>
      <c r="N143" s="28">
        <f t="shared" si="7"/>
        <v>224.89696592208236</v>
      </c>
      <c r="O143" s="29"/>
      <c r="P143" s="32"/>
      <c r="Q143" s="32"/>
      <c r="R143" s="32"/>
      <c r="T143" s="32"/>
      <c r="U143" s="32"/>
      <c r="V143" s="32"/>
      <c r="W143" s="32"/>
      <c r="X143" s="32"/>
    </row>
    <row r="144" spans="1:27" ht="15.75" customHeight="1" x14ac:dyDescent="0.2">
      <c r="A144" s="20"/>
      <c r="B144" s="77" t="s">
        <v>245</v>
      </c>
      <c r="C144" s="22" t="s">
        <v>13</v>
      </c>
      <c r="D144" s="22" t="s">
        <v>3</v>
      </c>
      <c r="E144" s="22" t="s">
        <v>8</v>
      </c>
      <c r="F144" s="23" t="s">
        <v>5</v>
      </c>
      <c r="G144" s="22" t="s">
        <v>78</v>
      </c>
      <c r="H144" s="24">
        <f t="shared" si="8"/>
        <v>555</v>
      </c>
      <c r="I144" s="25">
        <v>555</v>
      </c>
      <c r="J144" s="25">
        <v>0</v>
      </c>
      <c r="K144" s="26">
        <f t="shared" si="9"/>
        <v>0.49954995499549953</v>
      </c>
      <c r="L144" s="27">
        <f t="shared" si="9"/>
        <v>0.49954995499549953</v>
      </c>
      <c r="M144" s="27">
        <f t="shared" si="9"/>
        <v>0</v>
      </c>
      <c r="N144" s="28">
        <f t="shared" si="7"/>
        <v>86.149138968303575</v>
      </c>
      <c r="O144" s="29"/>
      <c r="P144" s="32"/>
      <c r="Q144" s="32"/>
      <c r="R144" s="32"/>
      <c r="T144" s="32"/>
      <c r="U144" s="32"/>
      <c r="V144" s="32"/>
      <c r="W144" s="32"/>
      <c r="X144" s="32"/>
    </row>
    <row r="145" spans="1:24" ht="15.75" customHeight="1" x14ac:dyDescent="0.2">
      <c r="A145" s="20"/>
      <c r="B145" s="77" t="s">
        <v>246</v>
      </c>
      <c r="C145" s="22" t="s">
        <v>13</v>
      </c>
      <c r="D145" s="22" t="s">
        <v>3</v>
      </c>
      <c r="E145" s="22" t="s">
        <v>8</v>
      </c>
      <c r="F145" s="23" t="s">
        <v>5</v>
      </c>
      <c r="G145" s="22" t="s">
        <v>78</v>
      </c>
      <c r="H145" s="24">
        <f t="shared" si="8"/>
        <v>556</v>
      </c>
      <c r="I145" s="25">
        <v>0</v>
      </c>
      <c r="J145" s="25">
        <v>556</v>
      </c>
      <c r="K145" s="26">
        <f t="shared" si="9"/>
        <v>0.50045004500450041</v>
      </c>
      <c r="L145" s="27">
        <f t="shared" si="9"/>
        <v>0</v>
      </c>
      <c r="M145" s="27">
        <f t="shared" si="9"/>
        <v>0.50045004500450041</v>
      </c>
      <c r="N145" s="28">
        <f t="shared" si="7"/>
        <v>138.74782695377877</v>
      </c>
      <c r="O145" s="29"/>
      <c r="P145" s="32"/>
      <c r="Q145" s="32"/>
      <c r="R145" s="32"/>
      <c r="T145" s="32"/>
      <c r="U145" s="32"/>
      <c r="V145" s="32"/>
      <c r="W145" s="32"/>
      <c r="X145" s="32"/>
    </row>
    <row r="146" spans="1:24" ht="15.75" customHeight="1" x14ac:dyDescent="0.2">
      <c r="A146" s="20"/>
      <c r="B146" s="77" t="s">
        <v>247</v>
      </c>
      <c r="C146" s="22" t="s">
        <v>13</v>
      </c>
      <c r="D146" s="22" t="s">
        <v>3</v>
      </c>
      <c r="E146" s="22" t="s">
        <v>8</v>
      </c>
      <c r="F146" s="23" t="s">
        <v>5</v>
      </c>
      <c r="G146" s="22" t="s">
        <v>78</v>
      </c>
      <c r="H146" s="24">
        <f t="shared" si="8"/>
        <v>1111</v>
      </c>
      <c r="I146" s="25">
        <v>555</v>
      </c>
      <c r="J146" s="25">
        <v>556</v>
      </c>
      <c r="K146" s="26">
        <f t="shared" si="9"/>
        <v>1</v>
      </c>
      <c r="L146" s="27">
        <f t="shared" si="9"/>
        <v>0.49954995499549953</v>
      </c>
      <c r="M146" s="27">
        <f t="shared" si="9"/>
        <v>0.50045004500450041</v>
      </c>
      <c r="N146" s="28">
        <f t="shared" si="7"/>
        <v>224.89696592208236</v>
      </c>
      <c r="O146" s="29"/>
      <c r="P146" s="32"/>
      <c r="Q146" s="32"/>
      <c r="R146" s="32"/>
      <c r="T146" s="32"/>
      <c r="U146" s="32"/>
      <c r="V146" s="32"/>
      <c r="W146" s="32"/>
      <c r="X146" s="32"/>
    </row>
    <row r="147" spans="1:24" ht="15.75" customHeight="1" x14ac:dyDescent="0.2">
      <c r="A147" s="20"/>
      <c r="B147" s="77" t="s">
        <v>248</v>
      </c>
      <c r="C147" s="22" t="s">
        <v>13</v>
      </c>
      <c r="D147" s="22" t="s">
        <v>3</v>
      </c>
      <c r="E147" s="22" t="s">
        <v>8</v>
      </c>
      <c r="F147" s="23" t="s">
        <v>5</v>
      </c>
      <c r="G147" s="22" t="s">
        <v>78</v>
      </c>
      <c r="H147" s="24">
        <f t="shared" si="8"/>
        <v>1111</v>
      </c>
      <c r="I147" s="25">
        <v>555</v>
      </c>
      <c r="J147" s="25">
        <v>556</v>
      </c>
      <c r="K147" s="26">
        <f t="shared" si="9"/>
        <v>1</v>
      </c>
      <c r="L147" s="27">
        <f t="shared" si="9"/>
        <v>0.49954995499549953</v>
      </c>
      <c r="M147" s="27">
        <f t="shared" si="9"/>
        <v>0.50045004500450041</v>
      </c>
      <c r="N147" s="28">
        <f t="shared" si="7"/>
        <v>224.89696592208236</v>
      </c>
      <c r="O147" s="29"/>
      <c r="P147" s="32"/>
      <c r="Q147" s="32"/>
      <c r="R147" s="32"/>
      <c r="T147" s="32"/>
      <c r="U147" s="32"/>
      <c r="V147" s="32"/>
      <c r="W147" s="32"/>
      <c r="X147" s="32"/>
    </row>
    <row r="148" spans="1:24" ht="15.75" customHeight="1" x14ac:dyDescent="0.2">
      <c r="A148" s="20"/>
      <c r="B148" s="77" t="s">
        <v>249</v>
      </c>
      <c r="C148" s="22" t="s">
        <v>13</v>
      </c>
      <c r="D148" s="22" t="s">
        <v>3</v>
      </c>
      <c r="E148" s="22" t="s">
        <v>8</v>
      </c>
      <c r="F148" s="23" t="s">
        <v>5</v>
      </c>
      <c r="G148" s="22" t="s">
        <v>78</v>
      </c>
      <c r="H148" s="24">
        <f t="shared" si="8"/>
        <v>1111</v>
      </c>
      <c r="I148" s="25">
        <v>1111</v>
      </c>
      <c r="J148" s="25">
        <v>0</v>
      </c>
      <c r="K148" s="26">
        <f t="shared" si="9"/>
        <v>1</v>
      </c>
      <c r="L148" s="27">
        <f t="shared" si="9"/>
        <v>1</v>
      </c>
      <c r="M148" s="27">
        <f t="shared" si="9"/>
        <v>0</v>
      </c>
      <c r="N148" s="28">
        <f t="shared" si="7"/>
        <v>172.45350161042393</v>
      </c>
      <c r="O148" s="29"/>
      <c r="P148" s="32"/>
      <c r="Q148" s="32"/>
      <c r="R148" s="32"/>
      <c r="T148" s="32"/>
      <c r="U148" s="32"/>
      <c r="V148" s="32"/>
      <c r="W148" s="32"/>
      <c r="X148" s="32"/>
    </row>
    <row r="149" spans="1:24" ht="15.75" customHeight="1" x14ac:dyDescent="0.2">
      <c r="A149" s="20"/>
      <c r="B149" s="77" t="s">
        <v>250</v>
      </c>
      <c r="C149" s="22" t="s">
        <v>13</v>
      </c>
      <c r="D149" s="22" t="s">
        <v>3</v>
      </c>
      <c r="E149" s="22" t="s">
        <v>8</v>
      </c>
      <c r="F149" s="23" t="s">
        <v>5</v>
      </c>
      <c r="G149" s="22" t="s">
        <v>78</v>
      </c>
      <c r="H149" s="24">
        <f t="shared" si="8"/>
        <v>1111</v>
      </c>
      <c r="I149" s="25">
        <v>1111</v>
      </c>
      <c r="J149" s="25">
        <v>0</v>
      </c>
      <c r="K149" s="26">
        <f t="shared" si="9"/>
        <v>1</v>
      </c>
      <c r="L149" s="27">
        <f t="shared" si="9"/>
        <v>1</v>
      </c>
      <c r="M149" s="27">
        <f t="shared" si="9"/>
        <v>0</v>
      </c>
      <c r="N149" s="28">
        <f t="shared" si="7"/>
        <v>172.45350161042393</v>
      </c>
      <c r="O149" s="29"/>
      <c r="P149" s="32"/>
      <c r="Q149" s="32"/>
      <c r="R149" s="32"/>
      <c r="T149" s="32"/>
      <c r="U149" s="32"/>
      <c r="V149" s="32"/>
      <c r="W149" s="32"/>
      <c r="X149" s="32"/>
    </row>
    <row r="150" spans="1:24" ht="15.75" customHeight="1" x14ac:dyDescent="0.2">
      <c r="A150" s="20"/>
      <c r="B150" s="77" t="s">
        <v>251</v>
      </c>
      <c r="C150" s="22" t="s">
        <v>13</v>
      </c>
      <c r="D150" s="22" t="s">
        <v>3</v>
      </c>
      <c r="E150" s="22" t="s">
        <v>8</v>
      </c>
      <c r="F150" s="23" t="s">
        <v>5</v>
      </c>
      <c r="G150" s="22" t="s">
        <v>78</v>
      </c>
      <c r="H150" s="24">
        <f t="shared" si="8"/>
        <v>1111</v>
      </c>
      <c r="I150" s="25">
        <v>1111</v>
      </c>
      <c r="J150" s="25">
        <v>0</v>
      </c>
      <c r="K150" s="26">
        <f t="shared" si="9"/>
        <v>1</v>
      </c>
      <c r="L150" s="27">
        <f t="shared" si="9"/>
        <v>1</v>
      </c>
      <c r="M150" s="27">
        <f t="shared" si="9"/>
        <v>0</v>
      </c>
      <c r="N150" s="28">
        <f t="shared" si="7"/>
        <v>172.45350161042393</v>
      </c>
      <c r="O150" s="29"/>
      <c r="P150" s="32"/>
      <c r="Q150" s="32"/>
      <c r="R150" s="32"/>
      <c r="T150" s="32"/>
      <c r="U150" s="32"/>
      <c r="V150" s="32"/>
      <c r="W150" s="32"/>
      <c r="X150" s="32"/>
    </row>
    <row r="151" spans="1:24" ht="15.75" customHeight="1" x14ac:dyDescent="0.2">
      <c r="A151" s="20"/>
      <c r="B151" s="77" t="s">
        <v>252</v>
      </c>
      <c r="C151" s="22" t="s">
        <v>13</v>
      </c>
      <c r="D151" s="22" t="s">
        <v>3</v>
      </c>
      <c r="E151" s="22" t="s">
        <v>8</v>
      </c>
      <c r="F151" s="23" t="s">
        <v>5</v>
      </c>
      <c r="G151" s="22" t="s">
        <v>78</v>
      </c>
      <c r="H151" s="24">
        <f t="shared" si="8"/>
        <v>2222</v>
      </c>
      <c r="I151" s="25">
        <v>1110</v>
      </c>
      <c r="J151" s="25">
        <v>1112</v>
      </c>
      <c r="K151" s="26">
        <f t="shared" si="9"/>
        <v>2</v>
      </c>
      <c r="L151" s="27">
        <f t="shared" si="9"/>
        <v>0.99909990999099907</v>
      </c>
      <c r="M151" s="27">
        <f t="shared" si="9"/>
        <v>1.0009000900090008</v>
      </c>
      <c r="N151" s="28">
        <f t="shared" si="7"/>
        <v>449.79393184416472</v>
      </c>
      <c r="O151" s="29"/>
      <c r="P151" s="32"/>
      <c r="Q151" s="32"/>
      <c r="R151" s="32"/>
      <c r="T151" s="32"/>
      <c r="U151" s="32"/>
      <c r="V151" s="32"/>
      <c r="W151" s="32"/>
      <c r="X151" s="32"/>
    </row>
    <row r="152" spans="1:24" ht="15.75" customHeight="1" x14ac:dyDescent="0.2">
      <c r="A152" s="20"/>
      <c r="B152" s="77" t="s">
        <v>253</v>
      </c>
      <c r="C152" s="22" t="s">
        <v>17</v>
      </c>
      <c r="D152" s="22" t="s">
        <v>6</v>
      </c>
      <c r="E152" s="22" t="s">
        <v>15</v>
      </c>
      <c r="F152" s="23" t="s">
        <v>5</v>
      </c>
      <c r="G152" s="22" t="s">
        <v>29</v>
      </c>
      <c r="H152" s="24">
        <f t="shared" si="8"/>
        <v>2222</v>
      </c>
      <c r="I152" s="25">
        <v>0</v>
      </c>
      <c r="J152" s="25">
        <v>2222</v>
      </c>
      <c r="K152" s="26">
        <f t="shared" si="9"/>
        <v>2</v>
      </c>
      <c r="L152" s="27">
        <f t="shared" si="9"/>
        <v>0</v>
      </c>
      <c r="M152" s="27">
        <f t="shared" si="9"/>
        <v>2</v>
      </c>
      <c r="N152" s="28">
        <f t="shared" si="7"/>
        <v>554.49221491240371</v>
      </c>
      <c r="O152" s="29"/>
      <c r="P152" s="32"/>
      <c r="Q152" s="32"/>
      <c r="R152" s="32"/>
      <c r="T152" s="32"/>
      <c r="U152" s="32"/>
      <c r="V152" s="32"/>
      <c r="W152" s="32"/>
      <c r="X152" s="32"/>
    </row>
    <row r="153" spans="1:24" ht="15.75" customHeight="1" x14ac:dyDescent="0.2">
      <c r="A153" s="20"/>
      <c r="B153" s="77" t="s">
        <v>254</v>
      </c>
      <c r="C153" s="22" t="s">
        <v>13</v>
      </c>
      <c r="D153" s="22" t="s">
        <v>3</v>
      </c>
      <c r="E153" s="22" t="s">
        <v>8</v>
      </c>
      <c r="F153" s="23" t="s">
        <v>5</v>
      </c>
      <c r="G153" s="22" t="s">
        <v>78</v>
      </c>
      <c r="H153" s="24">
        <f t="shared" si="8"/>
        <v>1111</v>
      </c>
      <c r="I153" s="25">
        <v>555</v>
      </c>
      <c r="J153" s="25">
        <v>556</v>
      </c>
      <c r="K153" s="26">
        <f t="shared" si="9"/>
        <v>1</v>
      </c>
      <c r="L153" s="27">
        <f t="shared" si="9"/>
        <v>0.49954995499549953</v>
      </c>
      <c r="M153" s="27">
        <f t="shared" si="9"/>
        <v>0.50045004500450041</v>
      </c>
      <c r="N153" s="28">
        <f t="shared" si="7"/>
        <v>224.89696592208236</v>
      </c>
      <c r="O153" s="29"/>
      <c r="P153" s="32"/>
      <c r="Q153" s="32"/>
      <c r="R153" s="32"/>
      <c r="T153" s="32"/>
      <c r="U153" s="32"/>
      <c r="V153" s="32"/>
      <c r="W153" s="32"/>
      <c r="X153" s="32"/>
    </row>
    <row r="154" spans="1:24" ht="15.75" customHeight="1" x14ac:dyDescent="0.2">
      <c r="A154" s="20"/>
      <c r="B154" s="77" t="s">
        <v>255</v>
      </c>
      <c r="C154" s="22" t="s">
        <v>13</v>
      </c>
      <c r="D154" s="22" t="s">
        <v>3</v>
      </c>
      <c r="E154" s="22" t="s">
        <v>8</v>
      </c>
      <c r="F154" s="23" t="s">
        <v>5</v>
      </c>
      <c r="G154" s="22" t="s">
        <v>78</v>
      </c>
      <c r="H154" s="24">
        <f t="shared" si="8"/>
        <v>1111</v>
      </c>
      <c r="I154" s="25">
        <v>555</v>
      </c>
      <c r="J154" s="25">
        <v>556</v>
      </c>
      <c r="K154" s="26">
        <f t="shared" si="9"/>
        <v>1</v>
      </c>
      <c r="L154" s="27">
        <f t="shared" si="9"/>
        <v>0.49954995499549953</v>
      </c>
      <c r="M154" s="27">
        <f t="shared" si="9"/>
        <v>0.50045004500450041</v>
      </c>
      <c r="N154" s="28">
        <f t="shared" si="7"/>
        <v>224.89696592208236</v>
      </c>
      <c r="O154" s="29"/>
      <c r="P154" s="32"/>
      <c r="Q154" s="32"/>
      <c r="R154" s="32"/>
      <c r="T154" s="32"/>
      <c r="U154" s="32"/>
      <c r="V154" s="32"/>
      <c r="W154" s="32"/>
      <c r="X154" s="32"/>
    </row>
    <row r="155" spans="1:24" ht="15.75" customHeight="1" x14ac:dyDescent="0.2">
      <c r="A155" s="20"/>
      <c r="B155" s="77" t="s">
        <v>256</v>
      </c>
      <c r="C155" s="22" t="s">
        <v>8</v>
      </c>
      <c r="D155" s="22" t="s">
        <v>6</v>
      </c>
      <c r="E155" s="22" t="s">
        <v>8</v>
      </c>
      <c r="F155" s="23" t="s">
        <v>5</v>
      </c>
      <c r="G155" s="22" t="s">
        <v>78</v>
      </c>
      <c r="H155" s="24">
        <f t="shared" si="8"/>
        <v>3577</v>
      </c>
      <c r="I155" s="25">
        <v>0</v>
      </c>
      <c r="J155" s="25">
        <v>3577</v>
      </c>
      <c r="K155" s="26">
        <f t="shared" si="9"/>
        <v>3.2196219621962197</v>
      </c>
      <c r="L155" s="27">
        <f t="shared" si="9"/>
        <v>0</v>
      </c>
      <c r="M155" s="27">
        <f t="shared" si="9"/>
        <v>3.2196219621962197</v>
      </c>
      <c r="N155" s="28">
        <f t="shared" si="7"/>
        <v>892.62765649940059</v>
      </c>
      <c r="O155" s="29"/>
      <c r="P155" s="32"/>
      <c r="Q155" s="32"/>
      <c r="R155" s="32"/>
      <c r="T155" s="32"/>
      <c r="U155" s="32"/>
      <c r="V155" s="32"/>
      <c r="W155" s="32"/>
      <c r="X155" s="32"/>
    </row>
    <row r="156" spans="1:24" ht="15.75" customHeight="1" x14ac:dyDescent="0.2">
      <c r="A156" s="20"/>
      <c r="B156" s="77" t="s">
        <v>257</v>
      </c>
      <c r="C156" s="22" t="s">
        <v>13</v>
      </c>
      <c r="D156" s="22" t="s">
        <v>3</v>
      </c>
      <c r="E156" s="22" t="s">
        <v>8</v>
      </c>
      <c r="F156" s="23" t="s">
        <v>5</v>
      </c>
      <c r="G156" s="22" t="s">
        <v>78</v>
      </c>
      <c r="H156" s="24">
        <f t="shared" si="8"/>
        <v>1111</v>
      </c>
      <c r="I156" s="25">
        <v>555</v>
      </c>
      <c r="J156" s="25">
        <v>556</v>
      </c>
      <c r="K156" s="26">
        <f t="shared" si="9"/>
        <v>1</v>
      </c>
      <c r="L156" s="27">
        <f t="shared" si="9"/>
        <v>0.49954995499549953</v>
      </c>
      <c r="M156" s="27">
        <f t="shared" si="9"/>
        <v>0.50045004500450041</v>
      </c>
      <c r="N156" s="28">
        <f t="shared" si="7"/>
        <v>224.89696592208236</v>
      </c>
      <c r="O156" s="29"/>
      <c r="P156" s="32"/>
      <c r="Q156" s="32"/>
      <c r="R156" s="32"/>
      <c r="T156" s="32"/>
      <c r="U156" s="32"/>
      <c r="V156" s="32"/>
      <c r="W156" s="32"/>
      <c r="X156" s="32"/>
    </row>
    <row r="157" spans="1:24" ht="15.75" customHeight="1" x14ac:dyDescent="0.2">
      <c r="A157" s="20"/>
      <c r="B157" s="77" t="s">
        <v>258</v>
      </c>
      <c r="C157" s="22" t="s">
        <v>13</v>
      </c>
      <c r="D157" s="22" t="s">
        <v>3</v>
      </c>
      <c r="E157" s="22" t="s">
        <v>8</v>
      </c>
      <c r="F157" s="23" t="s">
        <v>5</v>
      </c>
      <c r="G157" s="22" t="s">
        <v>78</v>
      </c>
      <c r="H157" s="24">
        <f t="shared" si="8"/>
        <v>1111</v>
      </c>
      <c r="I157" s="25">
        <v>1111</v>
      </c>
      <c r="J157" s="25">
        <v>0</v>
      </c>
      <c r="K157" s="26">
        <f t="shared" si="9"/>
        <v>1</v>
      </c>
      <c r="L157" s="27">
        <f t="shared" si="9"/>
        <v>1</v>
      </c>
      <c r="M157" s="27">
        <f t="shared" si="9"/>
        <v>0</v>
      </c>
      <c r="N157" s="28">
        <f t="shared" si="7"/>
        <v>172.45350161042393</v>
      </c>
      <c r="O157" s="29"/>
      <c r="P157" s="32"/>
      <c r="Q157" s="32"/>
      <c r="R157" s="32"/>
      <c r="T157" s="32"/>
      <c r="U157" s="32"/>
      <c r="V157" s="32"/>
      <c r="W157" s="32"/>
      <c r="X157" s="32"/>
    </row>
    <row r="158" spans="1:24" ht="15.75" customHeight="1" x14ac:dyDescent="0.2">
      <c r="A158" s="20"/>
      <c r="B158" s="77" t="s">
        <v>259</v>
      </c>
      <c r="C158" s="22" t="s">
        <v>44</v>
      </c>
      <c r="D158" s="22" t="s">
        <v>6</v>
      </c>
      <c r="E158" s="22" t="s">
        <v>15</v>
      </c>
      <c r="F158" s="23" t="s">
        <v>5</v>
      </c>
      <c r="G158" s="22" t="s">
        <v>29</v>
      </c>
      <c r="H158" s="24">
        <f t="shared" si="8"/>
        <v>1111</v>
      </c>
      <c r="I158" s="25">
        <v>555</v>
      </c>
      <c r="J158" s="25">
        <v>556</v>
      </c>
      <c r="K158" s="26">
        <f t="shared" si="9"/>
        <v>1</v>
      </c>
      <c r="L158" s="27">
        <f t="shared" si="9"/>
        <v>0.49954995499549953</v>
      </c>
      <c r="M158" s="27">
        <f t="shared" si="9"/>
        <v>0.50045004500450041</v>
      </c>
      <c r="N158" s="28">
        <f t="shared" si="7"/>
        <v>224.89696592208236</v>
      </c>
      <c r="O158" s="29"/>
      <c r="P158" s="32"/>
      <c r="Q158" s="32"/>
      <c r="R158" s="32"/>
      <c r="T158" s="32"/>
      <c r="U158" s="32"/>
      <c r="V158" s="32"/>
      <c r="W158" s="32"/>
      <c r="X158" s="32"/>
    </row>
    <row r="159" spans="1:24" ht="15.75" customHeight="1" x14ac:dyDescent="0.2">
      <c r="A159" s="20"/>
      <c r="B159" s="77" t="s">
        <v>260</v>
      </c>
      <c r="C159" s="22" t="s">
        <v>45</v>
      </c>
      <c r="D159" s="22" t="s">
        <v>6</v>
      </c>
      <c r="E159" s="22" t="s">
        <v>15</v>
      </c>
      <c r="F159" s="23" t="s">
        <v>5</v>
      </c>
      <c r="G159" s="22" t="s">
        <v>29</v>
      </c>
      <c r="H159" s="24">
        <f t="shared" si="8"/>
        <v>2700</v>
      </c>
      <c r="I159" s="25">
        <v>1350</v>
      </c>
      <c r="J159" s="25">
        <v>1350</v>
      </c>
      <c r="K159" s="26">
        <f t="shared" si="9"/>
        <v>2.4302430243024302</v>
      </c>
      <c r="L159" s="27">
        <f t="shared" si="9"/>
        <v>1.2151215121512151</v>
      </c>
      <c r="M159" s="27">
        <f t="shared" si="9"/>
        <v>1.2151215121512151</v>
      </c>
      <c r="N159" s="28">
        <f t="shared" si="7"/>
        <v>546.43966898284862</v>
      </c>
      <c r="O159" s="29"/>
      <c r="P159" s="32"/>
      <c r="Q159" s="32"/>
      <c r="R159" s="32"/>
      <c r="T159" s="32"/>
      <c r="U159" s="32"/>
      <c r="V159" s="32"/>
      <c r="W159" s="32"/>
      <c r="X159" s="32"/>
    </row>
    <row r="160" spans="1:24" ht="15.75" customHeight="1" x14ac:dyDescent="0.2">
      <c r="A160" s="20"/>
      <c r="B160" s="77" t="s">
        <v>261</v>
      </c>
      <c r="C160" s="22" t="s">
        <v>46</v>
      </c>
      <c r="D160" s="22" t="s">
        <v>6</v>
      </c>
      <c r="E160" s="22" t="s">
        <v>51</v>
      </c>
      <c r="F160" s="23" t="s">
        <v>5</v>
      </c>
      <c r="G160" s="22" t="s">
        <v>29</v>
      </c>
      <c r="H160" s="24">
        <f t="shared" si="8"/>
        <v>1111</v>
      </c>
      <c r="I160" s="25">
        <v>0</v>
      </c>
      <c r="J160" s="25">
        <v>1111</v>
      </c>
      <c r="K160" s="26">
        <f t="shared" si="9"/>
        <v>1</v>
      </c>
      <c r="L160" s="27">
        <f t="shared" si="9"/>
        <v>0</v>
      </c>
      <c r="M160" s="27">
        <f t="shared" si="9"/>
        <v>1</v>
      </c>
      <c r="N160" s="28">
        <f t="shared" si="7"/>
        <v>277.24610745620186</v>
      </c>
      <c r="O160" s="29"/>
      <c r="P160" s="32"/>
      <c r="Q160" s="32"/>
      <c r="R160" s="32"/>
      <c r="T160" s="32"/>
      <c r="U160" s="32"/>
      <c r="V160" s="32"/>
      <c r="W160" s="32"/>
      <c r="X160" s="32"/>
    </row>
    <row r="161" spans="1:24" ht="15.75" customHeight="1" x14ac:dyDescent="0.2">
      <c r="A161" s="20"/>
      <c r="B161" s="77" t="s">
        <v>262</v>
      </c>
      <c r="C161" s="22" t="s">
        <v>23</v>
      </c>
      <c r="D161" s="22" t="s">
        <v>6</v>
      </c>
      <c r="E161" s="22" t="s">
        <v>15</v>
      </c>
      <c r="F161" s="23" t="s">
        <v>5</v>
      </c>
      <c r="G161" s="22" t="s">
        <v>29</v>
      </c>
      <c r="H161" s="24">
        <f t="shared" si="8"/>
        <v>1111</v>
      </c>
      <c r="I161" s="25">
        <v>556</v>
      </c>
      <c r="J161" s="25">
        <v>555</v>
      </c>
      <c r="K161" s="26">
        <f t="shared" si="9"/>
        <v>1</v>
      </c>
      <c r="L161" s="27">
        <f t="shared" si="9"/>
        <v>0.50045004500450041</v>
      </c>
      <c r="M161" s="27">
        <f t="shared" si="9"/>
        <v>0.49954995499549953</v>
      </c>
      <c r="N161" s="28">
        <f t="shared" si="7"/>
        <v>224.8026431445434</v>
      </c>
      <c r="O161" s="29"/>
      <c r="P161" s="32"/>
      <c r="Q161" s="32"/>
      <c r="R161" s="32"/>
      <c r="T161" s="32"/>
      <c r="U161" s="32"/>
      <c r="V161" s="32"/>
      <c r="W161" s="32"/>
      <c r="X161" s="32"/>
    </row>
    <row r="162" spans="1:24" ht="15.75" customHeight="1" x14ac:dyDescent="0.2">
      <c r="A162" s="20"/>
      <c r="B162" s="77" t="s">
        <v>263</v>
      </c>
      <c r="C162" s="22" t="s">
        <v>13</v>
      </c>
      <c r="D162" s="22" t="s">
        <v>3</v>
      </c>
      <c r="E162" s="22" t="s">
        <v>8</v>
      </c>
      <c r="F162" s="23" t="s">
        <v>5</v>
      </c>
      <c r="G162" s="22" t="s">
        <v>78</v>
      </c>
      <c r="H162" s="24">
        <f t="shared" si="8"/>
        <v>2222</v>
      </c>
      <c r="I162" s="25">
        <v>1110</v>
      </c>
      <c r="J162" s="25">
        <v>1112</v>
      </c>
      <c r="K162" s="26">
        <f t="shared" si="9"/>
        <v>2</v>
      </c>
      <c r="L162" s="27">
        <f t="shared" si="9"/>
        <v>0.99909990999099907</v>
      </c>
      <c r="M162" s="27">
        <f t="shared" si="9"/>
        <v>1.0009000900090008</v>
      </c>
      <c r="N162" s="28">
        <f t="shared" si="7"/>
        <v>449.79393184416472</v>
      </c>
      <c r="O162" s="29"/>
      <c r="P162" s="32"/>
      <c r="Q162" s="32"/>
      <c r="R162" s="32"/>
      <c r="T162" s="32"/>
      <c r="U162" s="32"/>
      <c r="V162" s="32"/>
      <c r="W162" s="32"/>
      <c r="X162" s="32"/>
    </row>
    <row r="163" spans="1:24" ht="15.75" customHeight="1" x14ac:dyDescent="0.2">
      <c r="A163" s="20"/>
      <c r="B163" s="77" t="s">
        <v>264</v>
      </c>
      <c r="C163" s="22" t="s">
        <v>13</v>
      </c>
      <c r="D163" s="22" t="s">
        <v>3</v>
      </c>
      <c r="E163" s="22" t="s">
        <v>8</v>
      </c>
      <c r="F163" s="23" t="s">
        <v>5</v>
      </c>
      <c r="G163" s="22" t="s">
        <v>78</v>
      </c>
      <c r="H163" s="24">
        <f t="shared" si="8"/>
        <v>1111</v>
      </c>
      <c r="I163" s="25">
        <v>556</v>
      </c>
      <c r="J163" s="25">
        <v>555</v>
      </c>
      <c r="K163" s="26">
        <f t="shared" si="9"/>
        <v>1</v>
      </c>
      <c r="L163" s="27">
        <f t="shared" si="9"/>
        <v>0.50045004500450041</v>
      </c>
      <c r="M163" s="27">
        <f t="shared" si="9"/>
        <v>0.49954995499549953</v>
      </c>
      <c r="N163" s="28">
        <f t="shared" ref="N163:N192" si="10">SUM(L163*$V$16)+(M163*$V$17)</f>
        <v>224.8026431445434</v>
      </c>
      <c r="O163" s="29"/>
      <c r="P163" s="32"/>
      <c r="Q163" s="32"/>
      <c r="R163" s="32"/>
      <c r="T163" s="32"/>
      <c r="U163" s="32"/>
      <c r="V163" s="32"/>
      <c r="W163" s="32"/>
      <c r="X163" s="32"/>
    </row>
    <row r="164" spans="1:24" ht="15.75" customHeight="1" x14ac:dyDescent="0.2">
      <c r="A164" s="20"/>
      <c r="B164" s="77" t="s">
        <v>265</v>
      </c>
      <c r="C164" s="22" t="s">
        <v>47</v>
      </c>
      <c r="D164" s="22" t="s">
        <v>6</v>
      </c>
      <c r="E164" s="22" t="s">
        <v>8</v>
      </c>
      <c r="F164" s="23" t="s">
        <v>5</v>
      </c>
      <c r="G164" s="22" t="s">
        <v>78</v>
      </c>
      <c r="H164" s="24">
        <f t="shared" si="8"/>
        <v>2434</v>
      </c>
      <c r="I164" s="25">
        <v>0</v>
      </c>
      <c r="J164" s="25">
        <v>2434</v>
      </c>
      <c r="K164" s="26">
        <f t="shared" si="9"/>
        <v>2.1908190819081907</v>
      </c>
      <c r="L164" s="27">
        <f t="shared" si="9"/>
        <v>0</v>
      </c>
      <c r="M164" s="27">
        <f t="shared" si="9"/>
        <v>2.1908190819081907</v>
      </c>
      <c r="N164" s="28">
        <f t="shared" si="10"/>
        <v>607.39606259981576</v>
      </c>
      <c r="O164" s="29"/>
      <c r="P164" s="32"/>
      <c r="Q164" s="32"/>
      <c r="R164" s="32"/>
      <c r="T164" s="32"/>
      <c r="U164" s="32"/>
      <c r="V164" s="32"/>
      <c r="W164" s="32"/>
      <c r="X164" s="32"/>
    </row>
    <row r="165" spans="1:24" ht="15.75" customHeight="1" x14ac:dyDescent="0.2">
      <c r="A165" s="20"/>
      <c r="B165" s="77" t="s">
        <v>266</v>
      </c>
      <c r="C165" s="22" t="s">
        <v>13</v>
      </c>
      <c r="D165" s="22" t="s">
        <v>3</v>
      </c>
      <c r="E165" s="22" t="s">
        <v>8</v>
      </c>
      <c r="F165" s="23" t="s">
        <v>5</v>
      </c>
      <c r="G165" s="22" t="s">
        <v>78</v>
      </c>
      <c r="H165" s="24">
        <f t="shared" si="8"/>
        <v>1111</v>
      </c>
      <c r="I165" s="25">
        <v>555</v>
      </c>
      <c r="J165" s="25">
        <v>556</v>
      </c>
      <c r="K165" s="26">
        <f t="shared" si="9"/>
        <v>1</v>
      </c>
      <c r="L165" s="27">
        <f t="shared" si="9"/>
        <v>0.49954995499549953</v>
      </c>
      <c r="M165" s="27">
        <f t="shared" si="9"/>
        <v>0.50045004500450041</v>
      </c>
      <c r="N165" s="28">
        <f t="shared" si="10"/>
        <v>224.89696592208236</v>
      </c>
      <c r="O165" s="29"/>
      <c r="P165" s="32"/>
      <c r="Q165" s="32"/>
      <c r="R165" s="32"/>
      <c r="T165" s="32"/>
      <c r="U165" s="32"/>
      <c r="V165" s="32"/>
      <c r="W165" s="32"/>
      <c r="X165" s="32"/>
    </row>
    <row r="166" spans="1:24" ht="15.75" customHeight="1" x14ac:dyDescent="0.2">
      <c r="A166" s="20"/>
      <c r="B166" s="77" t="s">
        <v>267</v>
      </c>
      <c r="C166" s="22" t="s">
        <v>39</v>
      </c>
      <c r="D166" s="22" t="s">
        <v>6</v>
      </c>
      <c r="E166" s="22" t="s">
        <v>20</v>
      </c>
      <c r="F166" s="23" t="s">
        <v>5</v>
      </c>
      <c r="G166" s="22" t="s">
        <v>78</v>
      </c>
      <c r="H166" s="24">
        <f t="shared" si="8"/>
        <v>1111</v>
      </c>
      <c r="I166" s="25">
        <v>300</v>
      </c>
      <c r="J166" s="25">
        <v>811</v>
      </c>
      <c r="K166" s="26">
        <f t="shared" si="9"/>
        <v>1</v>
      </c>
      <c r="L166" s="27">
        <f t="shared" si="9"/>
        <v>0.27002700270027002</v>
      </c>
      <c r="M166" s="27">
        <f t="shared" si="9"/>
        <v>0.72997299729972998</v>
      </c>
      <c r="N166" s="28">
        <f t="shared" si="10"/>
        <v>248.94927419451565</v>
      </c>
      <c r="O166" s="29"/>
      <c r="P166" s="32"/>
      <c r="Q166" s="32"/>
      <c r="R166" s="32"/>
      <c r="T166" s="32"/>
      <c r="U166" s="32"/>
      <c r="V166" s="32"/>
      <c r="W166" s="32"/>
      <c r="X166" s="32"/>
    </row>
    <row r="167" spans="1:24" ht="15.75" customHeight="1" x14ac:dyDescent="0.2">
      <c r="A167" s="20"/>
      <c r="B167" s="77" t="s">
        <v>268</v>
      </c>
      <c r="C167" s="22" t="s">
        <v>13</v>
      </c>
      <c r="D167" s="22" t="s">
        <v>3</v>
      </c>
      <c r="E167" s="22" t="s">
        <v>8</v>
      </c>
      <c r="F167" s="23" t="s">
        <v>5</v>
      </c>
      <c r="G167" s="22" t="s">
        <v>78</v>
      </c>
      <c r="H167" s="24">
        <f t="shared" si="8"/>
        <v>1111</v>
      </c>
      <c r="I167" s="25">
        <v>555</v>
      </c>
      <c r="J167" s="25">
        <v>556</v>
      </c>
      <c r="K167" s="26">
        <f t="shared" si="9"/>
        <v>1</v>
      </c>
      <c r="L167" s="27">
        <f t="shared" si="9"/>
        <v>0.49954995499549953</v>
      </c>
      <c r="M167" s="27">
        <f t="shared" si="9"/>
        <v>0.50045004500450041</v>
      </c>
      <c r="N167" s="28">
        <f t="shared" si="10"/>
        <v>224.89696592208236</v>
      </c>
      <c r="O167" s="29"/>
      <c r="P167" s="32"/>
      <c r="Q167" s="32"/>
      <c r="R167" s="32"/>
      <c r="T167" s="32"/>
      <c r="U167" s="32"/>
      <c r="V167" s="32"/>
      <c r="W167" s="32"/>
      <c r="X167" s="32"/>
    </row>
    <row r="168" spans="1:24" ht="15.75" customHeight="1" x14ac:dyDescent="0.2">
      <c r="A168" s="20"/>
      <c r="B168" s="77" t="s">
        <v>269</v>
      </c>
      <c r="C168" s="22" t="s">
        <v>13</v>
      </c>
      <c r="D168" s="22" t="s">
        <v>3</v>
      </c>
      <c r="E168" s="22" t="s">
        <v>8</v>
      </c>
      <c r="F168" s="23" t="s">
        <v>5</v>
      </c>
      <c r="G168" s="22" t="s">
        <v>78</v>
      </c>
      <c r="H168" s="24">
        <f t="shared" si="8"/>
        <v>1111</v>
      </c>
      <c r="I168" s="25">
        <v>555</v>
      </c>
      <c r="J168" s="25">
        <v>556</v>
      </c>
      <c r="K168" s="26">
        <f t="shared" si="9"/>
        <v>1</v>
      </c>
      <c r="L168" s="27">
        <f t="shared" si="9"/>
        <v>0.49954995499549953</v>
      </c>
      <c r="M168" s="27">
        <f t="shared" si="9"/>
        <v>0.50045004500450041</v>
      </c>
      <c r="N168" s="28">
        <f t="shared" si="10"/>
        <v>224.89696592208236</v>
      </c>
      <c r="O168" s="29"/>
      <c r="P168" s="32"/>
      <c r="Q168" s="32"/>
      <c r="R168" s="32"/>
      <c r="T168" s="32"/>
      <c r="U168" s="32"/>
      <c r="V168" s="32"/>
      <c r="W168" s="32"/>
      <c r="X168" s="32"/>
    </row>
    <row r="169" spans="1:24" ht="15.75" customHeight="1" x14ac:dyDescent="0.2">
      <c r="A169" s="20"/>
      <c r="B169" s="77" t="s">
        <v>270</v>
      </c>
      <c r="C169" s="22" t="s">
        <v>13</v>
      </c>
      <c r="D169" s="22" t="s">
        <v>3</v>
      </c>
      <c r="E169" s="22" t="s">
        <v>8</v>
      </c>
      <c r="F169" s="23" t="s">
        <v>5</v>
      </c>
      <c r="G169" s="22" t="s">
        <v>78</v>
      </c>
      <c r="H169" s="24">
        <f t="shared" si="8"/>
        <v>1111</v>
      </c>
      <c r="I169" s="25">
        <v>1111</v>
      </c>
      <c r="J169" s="25">
        <v>0</v>
      </c>
      <c r="K169" s="26">
        <f t="shared" si="9"/>
        <v>1</v>
      </c>
      <c r="L169" s="27">
        <f t="shared" si="9"/>
        <v>1</v>
      </c>
      <c r="M169" s="27">
        <f t="shared" si="9"/>
        <v>0</v>
      </c>
      <c r="N169" s="28">
        <f t="shared" si="10"/>
        <v>172.45350161042393</v>
      </c>
      <c r="O169" s="29"/>
      <c r="P169" s="32"/>
      <c r="Q169" s="32"/>
      <c r="R169" s="32"/>
      <c r="T169" s="32"/>
      <c r="U169" s="32"/>
      <c r="V169" s="32"/>
      <c r="W169" s="32"/>
      <c r="X169" s="32"/>
    </row>
    <row r="170" spans="1:24" ht="15.75" customHeight="1" x14ac:dyDescent="0.2">
      <c r="A170" s="20"/>
      <c r="B170" s="77" t="s">
        <v>271</v>
      </c>
      <c r="C170" s="22" t="s">
        <v>13</v>
      </c>
      <c r="D170" s="22" t="s">
        <v>3</v>
      </c>
      <c r="E170" s="22" t="s">
        <v>8</v>
      </c>
      <c r="F170" s="23" t="s">
        <v>5</v>
      </c>
      <c r="G170" s="22" t="s">
        <v>78</v>
      </c>
      <c r="H170" s="24">
        <f t="shared" si="8"/>
        <v>1111</v>
      </c>
      <c r="I170" s="25">
        <v>1111</v>
      </c>
      <c r="J170" s="25">
        <v>0</v>
      </c>
      <c r="K170" s="26">
        <f t="shared" si="9"/>
        <v>1</v>
      </c>
      <c r="L170" s="27">
        <f t="shared" si="9"/>
        <v>1</v>
      </c>
      <c r="M170" s="27">
        <f t="shared" si="9"/>
        <v>0</v>
      </c>
      <c r="N170" s="28">
        <f t="shared" si="10"/>
        <v>172.45350161042393</v>
      </c>
      <c r="O170" s="29"/>
      <c r="P170" s="32"/>
      <c r="Q170" s="32"/>
      <c r="R170" s="32"/>
      <c r="T170" s="32"/>
      <c r="U170" s="32"/>
      <c r="V170" s="32"/>
      <c r="W170" s="32"/>
      <c r="X170" s="32"/>
    </row>
    <row r="171" spans="1:24" ht="15.75" customHeight="1" x14ac:dyDescent="0.2">
      <c r="A171" s="20"/>
      <c r="B171" s="77" t="s">
        <v>272</v>
      </c>
      <c r="C171" s="22" t="s">
        <v>13</v>
      </c>
      <c r="D171" s="22" t="s">
        <v>3</v>
      </c>
      <c r="E171" s="22" t="s">
        <v>8</v>
      </c>
      <c r="F171" s="23" t="s">
        <v>5</v>
      </c>
      <c r="G171" s="22" t="s">
        <v>78</v>
      </c>
      <c r="H171" s="24">
        <f t="shared" si="8"/>
        <v>1111</v>
      </c>
      <c r="I171" s="25">
        <v>555</v>
      </c>
      <c r="J171" s="25">
        <v>556</v>
      </c>
      <c r="K171" s="26">
        <f t="shared" si="9"/>
        <v>1</v>
      </c>
      <c r="L171" s="27">
        <f t="shared" si="9"/>
        <v>0.49954995499549953</v>
      </c>
      <c r="M171" s="27">
        <f t="shared" si="9"/>
        <v>0.50045004500450041</v>
      </c>
      <c r="N171" s="28">
        <f t="shared" si="10"/>
        <v>224.89696592208236</v>
      </c>
      <c r="O171" s="29"/>
      <c r="P171" s="32"/>
      <c r="Q171" s="32"/>
      <c r="R171" s="32"/>
      <c r="T171" s="32"/>
      <c r="U171" s="32"/>
      <c r="V171" s="32"/>
      <c r="W171" s="32"/>
      <c r="X171" s="32"/>
    </row>
    <row r="172" spans="1:24" ht="15.75" customHeight="1" x14ac:dyDescent="0.2">
      <c r="A172" s="20"/>
      <c r="B172" s="77" t="s">
        <v>273</v>
      </c>
      <c r="C172" s="22" t="s">
        <v>13</v>
      </c>
      <c r="D172" s="22" t="s">
        <v>3</v>
      </c>
      <c r="E172" s="22" t="s">
        <v>8</v>
      </c>
      <c r="F172" s="23" t="s">
        <v>5</v>
      </c>
      <c r="G172" s="22" t="s">
        <v>78</v>
      </c>
      <c r="H172" s="24">
        <f t="shared" si="8"/>
        <v>1111</v>
      </c>
      <c r="I172" s="25">
        <v>0</v>
      </c>
      <c r="J172" s="25">
        <v>1111</v>
      </c>
      <c r="K172" s="26">
        <f t="shared" si="9"/>
        <v>1</v>
      </c>
      <c r="L172" s="27">
        <f t="shared" si="9"/>
        <v>0</v>
      </c>
      <c r="M172" s="27">
        <f t="shared" si="9"/>
        <v>1</v>
      </c>
      <c r="N172" s="28">
        <f t="shared" si="10"/>
        <v>277.24610745620186</v>
      </c>
      <c r="O172" s="29"/>
      <c r="P172" s="32"/>
      <c r="Q172" s="32"/>
      <c r="R172" s="32"/>
      <c r="T172" s="32"/>
      <c r="U172" s="32"/>
      <c r="V172" s="32"/>
      <c r="W172" s="32"/>
      <c r="X172" s="32"/>
    </row>
    <row r="173" spans="1:24" ht="15.75" customHeight="1" x14ac:dyDescent="0.2">
      <c r="A173" s="20"/>
      <c r="B173" s="77" t="s">
        <v>274</v>
      </c>
      <c r="C173" s="22" t="s">
        <v>48</v>
      </c>
      <c r="D173" s="22" t="s">
        <v>6</v>
      </c>
      <c r="E173" s="22" t="s">
        <v>15</v>
      </c>
      <c r="F173" s="23" t="s">
        <v>5</v>
      </c>
      <c r="G173" s="22" t="s">
        <v>78</v>
      </c>
      <c r="H173" s="24">
        <f t="shared" si="8"/>
        <v>50000</v>
      </c>
      <c r="I173" s="25">
        <v>16670</v>
      </c>
      <c r="J173" s="25">
        <v>33330</v>
      </c>
      <c r="K173" s="26">
        <f t="shared" si="9"/>
        <v>45.004500450045008</v>
      </c>
      <c r="L173" s="27">
        <f t="shared" si="9"/>
        <v>15.004500450045004</v>
      </c>
      <c r="M173" s="27">
        <f t="shared" si="9"/>
        <v>30</v>
      </c>
      <c r="N173" s="28">
        <f t="shared" si="10"/>
        <v>10904.961866211499</v>
      </c>
      <c r="O173" s="29"/>
      <c r="P173" s="32"/>
      <c r="Q173" s="32"/>
      <c r="R173" s="32"/>
      <c r="T173" s="32"/>
      <c r="U173" s="32"/>
      <c r="V173" s="32"/>
      <c r="W173" s="32"/>
      <c r="X173" s="32"/>
    </row>
    <row r="174" spans="1:24" ht="15.75" customHeight="1" x14ac:dyDescent="0.2">
      <c r="A174" s="20"/>
      <c r="B174" s="77" t="s">
        <v>275</v>
      </c>
      <c r="C174" s="22" t="s">
        <v>13</v>
      </c>
      <c r="D174" s="22" t="s">
        <v>3</v>
      </c>
      <c r="E174" s="22" t="s">
        <v>8</v>
      </c>
      <c r="F174" s="23" t="s">
        <v>5</v>
      </c>
      <c r="G174" s="22" t="s">
        <v>78</v>
      </c>
      <c r="H174" s="24">
        <f t="shared" si="8"/>
        <v>1111</v>
      </c>
      <c r="I174" s="25">
        <v>1111</v>
      </c>
      <c r="J174" s="25">
        <v>0</v>
      </c>
      <c r="K174" s="26">
        <f t="shared" si="9"/>
        <v>1</v>
      </c>
      <c r="L174" s="27">
        <f t="shared" si="9"/>
        <v>1</v>
      </c>
      <c r="M174" s="27">
        <f t="shared" si="9"/>
        <v>0</v>
      </c>
      <c r="N174" s="28">
        <f t="shared" si="10"/>
        <v>172.45350161042393</v>
      </c>
      <c r="O174" s="29"/>
      <c r="P174" s="32"/>
      <c r="Q174" s="32"/>
      <c r="R174" s="32"/>
      <c r="T174" s="32"/>
      <c r="U174" s="32"/>
      <c r="V174" s="32"/>
      <c r="W174" s="32"/>
      <c r="X174" s="32"/>
    </row>
    <row r="175" spans="1:24" ht="15.75" customHeight="1" x14ac:dyDescent="0.2">
      <c r="A175" s="20"/>
      <c r="B175" s="77" t="s">
        <v>276</v>
      </c>
      <c r="C175" s="22" t="s">
        <v>21</v>
      </c>
      <c r="D175" s="22" t="s">
        <v>6</v>
      </c>
      <c r="E175" s="22" t="s">
        <v>15</v>
      </c>
      <c r="F175" s="23" t="s">
        <v>5</v>
      </c>
      <c r="G175" s="22" t="s">
        <v>29</v>
      </c>
      <c r="H175" s="24">
        <f t="shared" si="8"/>
        <v>1111</v>
      </c>
      <c r="I175" s="25">
        <v>1111</v>
      </c>
      <c r="J175" s="25">
        <v>0</v>
      </c>
      <c r="K175" s="26">
        <f t="shared" si="9"/>
        <v>1</v>
      </c>
      <c r="L175" s="27">
        <f t="shared" si="9"/>
        <v>1</v>
      </c>
      <c r="M175" s="27">
        <f t="shared" si="9"/>
        <v>0</v>
      </c>
      <c r="N175" s="28">
        <f t="shared" si="10"/>
        <v>172.45350161042393</v>
      </c>
      <c r="O175" s="29"/>
      <c r="P175" s="32"/>
      <c r="Q175" s="32"/>
      <c r="R175" s="32"/>
      <c r="T175" s="32"/>
      <c r="U175" s="32"/>
      <c r="V175" s="32"/>
      <c r="W175" s="32"/>
      <c r="X175" s="32"/>
    </row>
    <row r="176" spans="1:24" ht="15.75" customHeight="1" x14ac:dyDescent="0.2">
      <c r="A176" s="20"/>
      <c r="B176" s="77" t="s">
        <v>277</v>
      </c>
      <c r="C176" s="22" t="s">
        <v>30</v>
      </c>
      <c r="D176" s="22" t="s">
        <v>6</v>
      </c>
      <c r="E176" s="22" t="s">
        <v>4</v>
      </c>
      <c r="F176" s="23" t="s">
        <v>5</v>
      </c>
      <c r="G176" s="22" t="s">
        <v>29</v>
      </c>
      <c r="H176" s="24">
        <f t="shared" si="8"/>
        <v>1111</v>
      </c>
      <c r="I176" s="25">
        <v>0</v>
      </c>
      <c r="J176" s="25">
        <v>1111</v>
      </c>
      <c r="K176" s="26">
        <f t="shared" si="9"/>
        <v>1</v>
      </c>
      <c r="L176" s="27">
        <f t="shared" si="9"/>
        <v>0</v>
      </c>
      <c r="M176" s="27">
        <f t="shared" si="9"/>
        <v>1</v>
      </c>
      <c r="N176" s="28">
        <f t="shared" si="10"/>
        <v>277.24610745620186</v>
      </c>
      <c r="O176" s="29"/>
      <c r="P176" s="32"/>
      <c r="Q176" s="32"/>
      <c r="R176" s="32"/>
      <c r="T176" s="32"/>
      <c r="U176" s="32"/>
      <c r="V176" s="32"/>
      <c r="W176" s="32"/>
      <c r="X176" s="32"/>
    </row>
    <row r="177" spans="1:24" ht="15.75" customHeight="1" x14ac:dyDescent="0.2">
      <c r="A177" s="20"/>
      <c r="B177" s="77" t="s">
        <v>278</v>
      </c>
      <c r="C177" s="22" t="s">
        <v>13</v>
      </c>
      <c r="D177" s="22" t="s">
        <v>3</v>
      </c>
      <c r="E177" s="22" t="s">
        <v>8</v>
      </c>
      <c r="F177" s="23" t="s">
        <v>5</v>
      </c>
      <c r="G177" s="22" t="s">
        <v>78</v>
      </c>
      <c r="H177" s="24">
        <f t="shared" si="8"/>
        <v>1111</v>
      </c>
      <c r="I177" s="25">
        <v>1111</v>
      </c>
      <c r="J177" s="25">
        <v>0</v>
      </c>
      <c r="K177" s="26">
        <f t="shared" si="9"/>
        <v>1</v>
      </c>
      <c r="L177" s="27">
        <f t="shared" si="9"/>
        <v>1</v>
      </c>
      <c r="M177" s="27">
        <f t="shared" si="9"/>
        <v>0</v>
      </c>
      <c r="N177" s="28">
        <f t="shared" si="10"/>
        <v>172.45350161042393</v>
      </c>
      <c r="O177" s="29"/>
      <c r="P177" s="32"/>
      <c r="Q177" s="32"/>
      <c r="R177" s="32"/>
      <c r="T177" s="32"/>
      <c r="U177" s="32"/>
      <c r="V177" s="32"/>
      <c r="W177" s="32"/>
      <c r="X177" s="32"/>
    </row>
    <row r="178" spans="1:24" ht="15.75" customHeight="1" x14ac:dyDescent="0.2">
      <c r="A178" s="20"/>
      <c r="B178" s="77" t="s">
        <v>279</v>
      </c>
      <c r="C178" s="22" t="s">
        <v>13</v>
      </c>
      <c r="D178" s="22" t="s">
        <v>3</v>
      </c>
      <c r="E178" s="22" t="s">
        <v>8</v>
      </c>
      <c r="F178" s="23" t="s">
        <v>5</v>
      </c>
      <c r="G178" s="22" t="s">
        <v>78</v>
      </c>
      <c r="H178" s="24">
        <f t="shared" si="8"/>
        <v>0</v>
      </c>
      <c r="I178" s="25">
        <v>0</v>
      </c>
      <c r="J178" s="25">
        <v>0</v>
      </c>
      <c r="K178" s="26">
        <f t="shared" si="9"/>
        <v>0</v>
      </c>
      <c r="L178" s="27">
        <f t="shared" si="9"/>
        <v>0</v>
      </c>
      <c r="M178" s="27">
        <f t="shared" si="9"/>
        <v>0</v>
      </c>
      <c r="N178" s="28">
        <f t="shared" si="10"/>
        <v>0</v>
      </c>
      <c r="O178" s="29"/>
      <c r="P178" s="32"/>
      <c r="Q178" s="32"/>
      <c r="R178" s="32"/>
      <c r="T178" s="32"/>
      <c r="U178" s="32"/>
      <c r="V178" s="32"/>
      <c r="W178" s="32"/>
      <c r="X178" s="32"/>
    </row>
    <row r="179" spans="1:24" ht="15.75" customHeight="1" x14ac:dyDescent="0.2">
      <c r="A179" s="20"/>
      <c r="B179" s="77" t="s">
        <v>280</v>
      </c>
      <c r="C179" s="22" t="s">
        <v>13</v>
      </c>
      <c r="D179" s="22" t="s">
        <v>3</v>
      </c>
      <c r="E179" s="22" t="s">
        <v>8</v>
      </c>
      <c r="F179" s="23" t="s">
        <v>5</v>
      </c>
      <c r="G179" s="22" t="s">
        <v>78</v>
      </c>
      <c r="H179" s="24">
        <f t="shared" si="8"/>
        <v>1111</v>
      </c>
      <c r="I179" s="25">
        <v>1111</v>
      </c>
      <c r="J179" s="25">
        <v>0</v>
      </c>
      <c r="K179" s="26">
        <f t="shared" si="9"/>
        <v>1</v>
      </c>
      <c r="L179" s="27">
        <f t="shared" si="9"/>
        <v>1</v>
      </c>
      <c r="M179" s="27">
        <f t="shared" si="9"/>
        <v>0</v>
      </c>
      <c r="N179" s="28">
        <f t="shared" si="10"/>
        <v>172.45350161042393</v>
      </c>
      <c r="O179" s="29"/>
      <c r="P179" s="32"/>
      <c r="Q179" s="32"/>
      <c r="R179" s="32"/>
      <c r="T179" s="32"/>
      <c r="U179" s="32"/>
      <c r="V179" s="32"/>
      <c r="W179" s="32"/>
      <c r="X179" s="32"/>
    </row>
    <row r="180" spans="1:24" ht="15.75" customHeight="1" x14ac:dyDescent="0.2">
      <c r="A180" s="20"/>
      <c r="B180" s="77" t="s">
        <v>281</v>
      </c>
      <c r="C180" s="22" t="s">
        <v>35</v>
      </c>
      <c r="D180" s="22" t="s">
        <v>6</v>
      </c>
      <c r="E180" s="22" t="s">
        <v>35</v>
      </c>
      <c r="F180" s="23" t="s">
        <v>5</v>
      </c>
      <c r="G180" s="22" t="s">
        <v>78</v>
      </c>
      <c r="H180" s="24">
        <f t="shared" si="8"/>
        <v>4346</v>
      </c>
      <c r="I180" s="25">
        <v>2038</v>
      </c>
      <c r="J180" s="25">
        <v>2308</v>
      </c>
      <c r="K180" s="26">
        <f t="shared" si="9"/>
        <v>3.9117911791179116</v>
      </c>
      <c r="L180" s="27">
        <f t="shared" si="9"/>
        <v>1.8343834383438344</v>
      </c>
      <c r="M180" s="27">
        <f t="shared" si="9"/>
        <v>2.0774077407740772</v>
      </c>
      <c r="N180" s="28">
        <f t="shared" si="10"/>
        <v>892.29905696755873</v>
      </c>
      <c r="O180" s="29"/>
      <c r="P180" s="32"/>
      <c r="Q180" s="32"/>
      <c r="R180" s="32"/>
      <c r="T180" s="32"/>
      <c r="U180" s="32"/>
      <c r="V180" s="32"/>
      <c r="W180" s="32"/>
      <c r="X180" s="32"/>
    </row>
    <row r="181" spans="1:24" ht="15.75" customHeight="1" x14ac:dyDescent="0.2">
      <c r="A181" s="20"/>
      <c r="B181" s="77" t="s">
        <v>282</v>
      </c>
      <c r="C181" s="22" t="s">
        <v>13</v>
      </c>
      <c r="D181" s="22" t="s">
        <v>3</v>
      </c>
      <c r="E181" s="22" t="s">
        <v>8</v>
      </c>
      <c r="F181" s="23" t="s">
        <v>5</v>
      </c>
      <c r="G181" s="22" t="s">
        <v>78</v>
      </c>
      <c r="H181" s="24">
        <f t="shared" si="8"/>
        <v>1111</v>
      </c>
      <c r="I181" s="25">
        <v>555</v>
      </c>
      <c r="J181" s="25">
        <v>556</v>
      </c>
      <c r="K181" s="26">
        <f t="shared" si="9"/>
        <v>1</v>
      </c>
      <c r="L181" s="27">
        <f t="shared" si="9"/>
        <v>0.49954995499549953</v>
      </c>
      <c r="M181" s="27">
        <f t="shared" si="9"/>
        <v>0.50045004500450041</v>
      </c>
      <c r="N181" s="28">
        <f t="shared" si="10"/>
        <v>224.89696592208236</v>
      </c>
      <c r="O181" s="29"/>
      <c r="P181" s="32"/>
      <c r="Q181" s="32"/>
      <c r="R181" s="32"/>
      <c r="T181" s="32"/>
      <c r="U181" s="32"/>
      <c r="V181" s="32"/>
      <c r="W181" s="32"/>
      <c r="X181" s="32"/>
    </row>
    <row r="182" spans="1:24" ht="15.75" customHeight="1" x14ac:dyDescent="0.2">
      <c r="A182" s="20"/>
      <c r="B182" s="77" t="s">
        <v>283</v>
      </c>
      <c r="C182" s="22" t="s">
        <v>13</v>
      </c>
      <c r="D182" s="22" t="s">
        <v>3</v>
      </c>
      <c r="E182" s="22" t="s">
        <v>8</v>
      </c>
      <c r="F182" s="23" t="s">
        <v>5</v>
      </c>
      <c r="G182" s="22" t="s">
        <v>78</v>
      </c>
      <c r="H182" s="24">
        <f t="shared" si="8"/>
        <v>1111</v>
      </c>
      <c r="I182" s="25">
        <v>555</v>
      </c>
      <c r="J182" s="25">
        <v>556</v>
      </c>
      <c r="K182" s="26">
        <f t="shared" si="9"/>
        <v>1</v>
      </c>
      <c r="L182" s="27">
        <f t="shared" si="9"/>
        <v>0.49954995499549953</v>
      </c>
      <c r="M182" s="27">
        <f t="shared" si="9"/>
        <v>0.50045004500450041</v>
      </c>
      <c r="N182" s="28">
        <f t="shared" si="10"/>
        <v>224.89696592208236</v>
      </c>
      <c r="O182" s="29"/>
      <c r="P182" s="32"/>
      <c r="Q182" s="32"/>
      <c r="R182" s="32"/>
      <c r="T182" s="32"/>
      <c r="U182" s="32"/>
      <c r="V182" s="32"/>
      <c r="W182" s="32"/>
      <c r="X182" s="32"/>
    </row>
    <row r="183" spans="1:24" ht="15.75" customHeight="1" x14ac:dyDescent="0.2">
      <c r="A183" s="20"/>
      <c r="B183" s="77" t="s">
        <v>284</v>
      </c>
      <c r="C183" s="22" t="s">
        <v>8</v>
      </c>
      <c r="D183" s="22" t="s">
        <v>6</v>
      </c>
      <c r="E183" s="22" t="s">
        <v>8</v>
      </c>
      <c r="F183" s="23" t="s">
        <v>5</v>
      </c>
      <c r="G183" s="22" t="s">
        <v>78</v>
      </c>
      <c r="H183" s="24">
        <f t="shared" si="8"/>
        <v>3500</v>
      </c>
      <c r="I183" s="25">
        <v>1000</v>
      </c>
      <c r="J183" s="25">
        <v>2500</v>
      </c>
      <c r="K183" s="26">
        <f t="shared" si="9"/>
        <v>3.1503150315031503</v>
      </c>
      <c r="L183" s="27">
        <f t="shared" si="9"/>
        <v>0.90009000900090008</v>
      </c>
      <c r="M183" s="27">
        <f t="shared" si="9"/>
        <v>2.2502250225022502</v>
      </c>
      <c r="N183" s="28">
        <f t="shared" si="10"/>
        <v>779.08980220605622</v>
      </c>
      <c r="O183" s="29"/>
      <c r="P183" s="32"/>
      <c r="Q183" s="32"/>
      <c r="R183" s="32"/>
      <c r="T183" s="32"/>
      <c r="U183" s="32"/>
      <c r="V183" s="32"/>
      <c r="W183" s="32"/>
      <c r="X183" s="32"/>
    </row>
    <row r="184" spans="1:24" ht="15.75" customHeight="1" x14ac:dyDescent="0.2">
      <c r="A184" s="20"/>
      <c r="B184" s="77" t="s">
        <v>285</v>
      </c>
      <c r="C184" s="22" t="s">
        <v>13</v>
      </c>
      <c r="D184" s="22" t="s">
        <v>3</v>
      </c>
      <c r="E184" s="22" t="s">
        <v>8</v>
      </c>
      <c r="F184" s="23" t="s">
        <v>5</v>
      </c>
      <c r="G184" s="22" t="s">
        <v>78</v>
      </c>
      <c r="H184" s="24">
        <f t="shared" si="8"/>
        <v>1111</v>
      </c>
      <c r="I184" s="25">
        <v>555</v>
      </c>
      <c r="J184" s="25">
        <v>556</v>
      </c>
      <c r="K184" s="26">
        <f t="shared" si="9"/>
        <v>1</v>
      </c>
      <c r="L184" s="27">
        <f t="shared" si="9"/>
        <v>0.49954995499549953</v>
      </c>
      <c r="M184" s="27">
        <f t="shared" si="9"/>
        <v>0.50045004500450041</v>
      </c>
      <c r="N184" s="28">
        <f t="shared" si="10"/>
        <v>224.89696592208236</v>
      </c>
      <c r="O184" s="29"/>
      <c r="P184" s="32"/>
      <c r="Q184" s="32"/>
      <c r="R184" s="32"/>
      <c r="T184" s="32"/>
      <c r="U184" s="32"/>
      <c r="V184" s="32"/>
      <c r="W184" s="32"/>
      <c r="X184" s="32"/>
    </row>
    <row r="185" spans="1:24" ht="15.75" customHeight="1" x14ac:dyDescent="0.2">
      <c r="A185" s="20"/>
      <c r="B185" s="77" t="s">
        <v>286</v>
      </c>
      <c r="C185" s="22" t="s">
        <v>42</v>
      </c>
      <c r="D185" s="22" t="s">
        <v>6</v>
      </c>
      <c r="E185" s="22" t="s">
        <v>51</v>
      </c>
      <c r="F185" s="23" t="s">
        <v>5</v>
      </c>
      <c r="G185" s="22" t="s">
        <v>29</v>
      </c>
      <c r="H185" s="24">
        <f t="shared" si="8"/>
        <v>1111</v>
      </c>
      <c r="I185" s="25">
        <v>1111</v>
      </c>
      <c r="J185" s="25">
        <v>0</v>
      </c>
      <c r="K185" s="26">
        <f t="shared" si="9"/>
        <v>1</v>
      </c>
      <c r="L185" s="27">
        <f t="shared" si="9"/>
        <v>1</v>
      </c>
      <c r="M185" s="27">
        <f t="shared" si="9"/>
        <v>0</v>
      </c>
      <c r="N185" s="28">
        <f t="shared" si="10"/>
        <v>172.45350161042393</v>
      </c>
      <c r="O185" s="29"/>
      <c r="P185" s="32"/>
      <c r="Q185" s="32"/>
      <c r="R185" s="32"/>
      <c r="T185" s="32"/>
      <c r="U185" s="32"/>
      <c r="V185" s="32"/>
      <c r="W185" s="32"/>
      <c r="X185" s="32"/>
    </row>
    <row r="186" spans="1:24" ht="15.75" customHeight="1" x14ac:dyDescent="0.2">
      <c r="A186" s="20"/>
      <c r="B186" s="77" t="s">
        <v>287</v>
      </c>
      <c r="C186" s="22" t="s">
        <v>13</v>
      </c>
      <c r="D186" s="22" t="s">
        <v>3</v>
      </c>
      <c r="E186" s="22" t="s">
        <v>8</v>
      </c>
      <c r="F186" s="23" t="s">
        <v>5</v>
      </c>
      <c r="G186" s="22" t="s">
        <v>78</v>
      </c>
      <c r="H186" s="24">
        <f t="shared" si="8"/>
        <v>1111</v>
      </c>
      <c r="I186" s="25">
        <v>555</v>
      </c>
      <c r="J186" s="25">
        <v>556</v>
      </c>
      <c r="K186" s="26">
        <f t="shared" si="9"/>
        <v>1</v>
      </c>
      <c r="L186" s="27">
        <f t="shared" si="9"/>
        <v>0.49954995499549953</v>
      </c>
      <c r="M186" s="27">
        <f t="shared" si="9"/>
        <v>0.50045004500450041</v>
      </c>
      <c r="N186" s="28">
        <f t="shared" si="10"/>
        <v>224.89696592208236</v>
      </c>
      <c r="O186" s="29"/>
      <c r="P186" s="32"/>
      <c r="Q186" s="32"/>
      <c r="R186" s="32"/>
      <c r="T186" s="32"/>
      <c r="U186" s="32"/>
      <c r="V186" s="32"/>
      <c r="W186" s="32"/>
      <c r="X186" s="32"/>
    </row>
    <row r="187" spans="1:24" ht="15.75" customHeight="1" x14ac:dyDescent="0.2">
      <c r="A187" s="20"/>
      <c r="B187" s="77" t="s">
        <v>288</v>
      </c>
      <c r="C187" s="22" t="s">
        <v>13</v>
      </c>
      <c r="D187" s="22" t="s">
        <v>3</v>
      </c>
      <c r="E187" s="22" t="s">
        <v>8</v>
      </c>
      <c r="F187" s="23" t="s">
        <v>5</v>
      </c>
      <c r="G187" s="22" t="s">
        <v>78</v>
      </c>
      <c r="H187" s="24">
        <f t="shared" si="8"/>
        <v>1111</v>
      </c>
      <c r="I187" s="25">
        <v>1111</v>
      </c>
      <c r="J187" s="25">
        <v>0</v>
      </c>
      <c r="K187" s="26">
        <f t="shared" si="9"/>
        <v>1</v>
      </c>
      <c r="L187" s="27">
        <f t="shared" si="9"/>
        <v>1</v>
      </c>
      <c r="M187" s="27">
        <f t="shared" si="9"/>
        <v>0</v>
      </c>
      <c r="N187" s="28">
        <f t="shared" si="10"/>
        <v>172.45350161042393</v>
      </c>
      <c r="O187" s="29"/>
      <c r="P187" s="32"/>
      <c r="Q187" s="32"/>
      <c r="R187" s="32"/>
      <c r="T187" s="32"/>
      <c r="U187" s="32"/>
      <c r="V187" s="32"/>
      <c r="W187" s="32"/>
      <c r="X187" s="32"/>
    </row>
    <row r="188" spans="1:24" ht="15.75" customHeight="1" x14ac:dyDescent="0.2">
      <c r="A188" s="20"/>
      <c r="B188" s="77" t="s">
        <v>289</v>
      </c>
      <c r="C188" s="22" t="s">
        <v>49</v>
      </c>
      <c r="D188" s="22" t="s">
        <v>6</v>
      </c>
      <c r="E188" s="22" t="s">
        <v>15</v>
      </c>
      <c r="F188" s="23" t="s">
        <v>5</v>
      </c>
      <c r="G188" s="22" t="s">
        <v>78</v>
      </c>
      <c r="H188" s="24">
        <f t="shared" si="8"/>
        <v>3333</v>
      </c>
      <c r="I188" s="25">
        <v>1667</v>
      </c>
      <c r="J188" s="25">
        <v>1666</v>
      </c>
      <c r="K188" s="26">
        <f t="shared" si="9"/>
        <v>3</v>
      </c>
      <c r="L188" s="27">
        <f t="shared" si="9"/>
        <v>1.5004500450045004</v>
      </c>
      <c r="M188" s="27">
        <f t="shared" si="9"/>
        <v>1.4995499549954996</v>
      </c>
      <c r="N188" s="28">
        <f t="shared" si="10"/>
        <v>674.50225221116921</v>
      </c>
      <c r="O188" s="29"/>
      <c r="P188" s="32"/>
      <c r="Q188" s="32"/>
      <c r="R188" s="32"/>
      <c r="T188" s="32"/>
      <c r="U188" s="32"/>
      <c r="V188" s="32"/>
      <c r="W188" s="32"/>
      <c r="X188" s="32"/>
    </row>
    <row r="189" spans="1:24" ht="15.75" customHeight="1" x14ac:dyDescent="0.2">
      <c r="A189" s="20"/>
      <c r="B189" s="77" t="s">
        <v>290</v>
      </c>
      <c r="C189" s="22" t="s">
        <v>13</v>
      </c>
      <c r="D189" s="22" t="s">
        <v>3</v>
      </c>
      <c r="E189" s="22" t="s">
        <v>8</v>
      </c>
      <c r="F189" s="23" t="s">
        <v>5</v>
      </c>
      <c r="G189" s="22" t="s">
        <v>78</v>
      </c>
      <c r="H189" s="24">
        <f t="shared" si="8"/>
        <v>1111</v>
      </c>
      <c r="I189" s="25">
        <v>1111</v>
      </c>
      <c r="J189" s="25">
        <v>0</v>
      </c>
      <c r="K189" s="26">
        <f t="shared" si="9"/>
        <v>1</v>
      </c>
      <c r="L189" s="27">
        <f t="shared" si="9"/>
        <v>1</v>
      </c>
      <c r="M189" s="27">
        <f t="shared" si="9"/>
        <v>0</v>
      </c>
      <c r="N189" s="28">
        <f t="shared" si="10"/>
        <v>172.45350161042393</v>
      </c>
      <c r="O189" s="29"/>
      <c r="P189" s="32"/>
      <c r="Q189" s="32"/>
      <c r="R189" s="32"/>
      <c r="T189" s="32"/>
      <c r="U189" s="32"/>
      <c r="V189" s="32"/>
      <c r="W189" s="32"/>
      <c r="X189" s="32"/>
    </row>
    <row r="190" spans="1:24" ht="15.75" customHeight="1" x14ac:dyDescent="0.2">
      <c r="A190" s="20"/>
      <c r="B190" s="77" t="s">
        <v>291</v>
      </c>
      <c r="C190" s="22" t="s">
        <v>13</v>
      </c>
      <c r="D190" s="22" t="s">
        <v>3</v>
      </c>
      <c r="E190" s="22" t="s">
        <v>8</v>
      </c>
      <c r="F190" s="23" t="s">
        <v>5</v>
      </c>
      <c r="G190" s="22" t="s">
        <v>78</v>
      </c>
      <c r="H190" s="24">
        <f t="shared" si="8"/>
        <v>1501</v>
      </c>
      <c r="I190" s="25">
        <v>1501</v>
      </c>
      <c r="J190" s="25">
        <v>0</v>
      </c>
      <c r="K190" s="26">
        <f t="shared" si="9"/>
        <v>1.3510351035103509</v>
      </c>
      <c r="L190" s="27">
        <f t="shared" si="9"/>
        <v>1.3510351035103509</v>
      </c>
      <c r="M190" s="27">
        <f t="shared" si="9"/>
        <v>0</v>
      </c>
      <c r="N190" s="28">
        <f t="shared" si="10"/>
        <v>232.99073439896156</v>
      </c>
      <c r="O190" s="29"/>
      <c r="P190" s="32"/>
      <c r="Q190" s="32"/>
      <c r="R190" s="32"/>
      <c r="T190" s="32"/>
      <c r="U190" s="32"/>
      <c r="V190" s="32"/>
      <c r="W190" s="32"/>
      <c r="X190" s="32"/>
    </row>
    <row r="191" spans="1:24" ht="15.75" customHeight="1" x14ac:dyDescent="0.2">
      <c r="A191" s="20"/>
      <c r="B191" s="77" t="s">
        <v>292</v>
      </c>
      <c r="C191" s="22" t="s">
        <v>13</v>
      </c>
      <c r="D191" s="22" t="s">
        <v>3</v>
      </c>
      <c r="E191" s="22" t="s">
        <v>8</v>
      </c>
      <c r="F191" s="23" t="s">
        <v>5</v>
      </c>
      <c r="G191" s="22" t="s">
        <v>78</v>
      </c>
      <c r="H191" s="24">
        <f t="shared" si="8"/>
        <v>1111</v>
      </c>
      <c r="I191" s="25">
        <v>1111</v>
      </c>
      <c r="J191" s="25">
        <v>0</v>
      </c>
      <c r="K191" s="26">
        <f t="shared" si="9"/>
        <v>1</v>
      </c>
      <c r="L191" s="27">
        <f t="shared" si="9"/>
        <v>1</v>
      </c>
      <c r="M191" s="27">
        <f t="shared" si="9"/>
        <v>0</v>
      </c>
      <c r="N191" s="28">
        <f t="shared" si="10"/>
        <v>172.45350161042393</v>
      </c>
      <c r="O191" s="29"/>
      <c r="P191" s="32"/>
      <c r="Q191" s="32"/>
      <c r="R191" s="32"/>
      <c r="T191" s="32"/>
      <c r="U191" s="32"/>
      <c r="V191" s="32"/>
      <c r="W191" s="32"/>
      <c r="X191" s="32"/>
    </row>
    <row r="192" spans="1:24" ht="15.75" customHeight="1" x14ac:dyDescent="0.2">
      <c r="A192" s="20"/>
      <c r="B192" s="77" t="s">
        <v>293</v>
      </c>
      <c r="C192" s="22" t="s">
        <v>13</v>
      </c>
      <c r="D192" s="22" t="s">
        <v>3</v>
      </c>
      <c r="E192" s="22" t="s">
        <v>8</v>
      </c>
      <c r="F192" s="23" t="s">
        <v>5</v>
      </c>
      <c r="G192" s="22" t="s">
        <v>78</v>
      </c>
      <c r="H192" s="24">
        <f t="shared" si="8"/>
        <v>1111</v>
      </c>
      <c r="I192" s="25">
        <v>555</v>
      </c>
      <c r="J192" s="25">
        <v>556</v>
      </c>
      <c r="K192" s="26">
        <f t="shared" si="9"/>
        <v>1</v>
      </c>
      <c r="L192" s="27">
        <f t="shared" si="9"/>
        <v>0.49954995499549953</v>
      </c>
      <c r="M192" s="27">
        <f t="shared" si="9"/>
        <v>0.50045004500450041</v>
      </c>
      <c r="N192" s="28">
        <f t="shared" si="10"/>
        <v>224.89696592208236</v>
      </c>
      <c r="O192" s="29"/>
      <c r="P192" s="32"/>
      <c r="Q192" s="32"/>
      <c r="R192" s="32"/>
      <c r="T192" s="32"/>
      <c r="U192" s="32"/>
      <c r="V192" s="32"/>
      <c r="W192" s="32"/>
      <c r="X192" s="32"/>
    </row>
    <row r="193" spans="1:24" ht="15.75" customHeight="1" x14ac:dyDescent="0.2">
      <c r="A193" s="20"/>
      <c r="B193" s="77" t="s">
        <v>294</v>
      </c>
      <c r="C193" s="22" t="s">
        <v>13</v>
      </c>
      <c r="D193" s="22" t="s">
        <v>3</v>
      </c>
      <c r="E193" s="22" t="s">
        <v>8</v>
      </c>
      <c r="F193" s="23" t="s">
        <v>5</v>
      </c>
      <c r="G193" s="22" t="s">
        <v>78</v>
      </c>
      <c r="H193" s="24">
        <f t="shared" si="8"/>
        <v>1111</v>
      </c>
      <c r="I193" s="25">
        <v>1111</v>
      </c>
      <c r="J193" s="25">
        <v>0</v>
      </c>
      <c r="K193" s="26">
        <f t="shared" si="9"/>
        <v>1</v>
      </c>
      <c r="L193" s="27">
        <f t="shared" si="9"/>
        <v>1</v>
      </c>
      <c r="M193" s="27">
        <f t="shared" si="9"/>
        <v>0</v>
      </c>
      <c r="N193" s="28">
        <f t="shared" ref="N193:N255" si="11">SUM(L193*$V$16)+(M193*$V$17)</f>
        <v>172.45350161042393</v>
      </c>
      <c r="O193" s="29"/>
      <c r="P193" s="32"/>
      <c r="Q193" s="32"/>
      <c r="R193" s="32"/>
      <c r="T193" s="32"/>
      <c r="U193" s="32"/>
      <c r="V193" s="32"/>
      <c r="W193" s="32"/>
      <c r="X193" s="32"/>
    </row>
    <row r="194" spans="1:24" ht="15.75" customHeight="1" x14ac:dyDescent="0.2">
      <c r="A194" s="20"/>
      <c r="B194" s="77" t="s">
        <v>295</v>
      </c>
      <c r="C194" s="22" t="s">
        <v>42</v>
      </c>
      <c r="D194" s="22" t="s">
        <v>6</v>
      </c>
      <c r="E194" s="22" t="s">
        <v>51</v>
      </c>
      <c r="F194" s="23" t="s">
        <v>5</v>
      </c>
      <c r="G194" s="22" t="s">
        <v>36</v>
      </c>
      <c r="H194" s="24">
        <f t="shared" ref="H194:H256" si="12">+SUM(I194+J194)</f>
        <v>1110</v>
      </c>
      <c r="I194" s="25">
        <v>555</v>
      </c>
      <c r="J194" s="25">
        <v>555</v>
      </c>
      <c r="K194" s="26">
        <f t="shared" si="9"/>
        <v>0.99909990999099907</v>
      </c>
      <c r="L194" s="27">
        <f t="shared" si="9"/>
        <v>0.49954995499549953</v>
      </c>
      <c r="M194" s="27">
        <f t="shared" si="9"/>
        <v>0.49954995499549953</v>
      </c>
      <c r="N194" s="28">
        <f t="shared" si="11"/>
        <v>224.64741947072662</v>
      </c>
      <c r="O194" s="29"/>
      <c r="P194" s="32"/>
      <c r="Q194" s="32"/>
      <c r="R194" s="32"/>
      <c r="T194" s="32"/>
      <c r="U194" s="32"/>
      <c r="V194" s="32"/>
      <c r="W194" s="32"/>
      <c r="X194" s="32"/>
    </row>
    <row r="195" spans="1:24" ht="15.75" customHeight="1" x14ac:dyDescent="0.2">
      <c r="A195" s="20"/>
      <c r="B195" s="77" t="s">
        <v>296</v>
      </c>
      <c r="C195" s="22" t="s">
        <v>50</v>
      </c>
      <c r="D195" s="22" t="s">
        <v>6</v>
      </c>
      <c r="E195" s="22" t="s">
        <v>15</v>
      </c>
      <c r="F195" s="23" t="s">
        <v>5</v>
      </c>
      <c r="G195" s="22" t="s">
        <v>29</v>
      </c>
      <c r="H195" s="24">
        <f t="shared" si="12"/>
        <v>1111</v>
      </c>
      <c r="I195" s="25">
        <v>0</v>
      </c>
      <c r="J195" s="25">
        <v>1111</v>
      </c>
      <c r="K195" s="26">
        <f t="shared" ref="K195:M256" si="13">H195/$P$3</f>
        <v>1</v>
      </c>
      <c r="L195" s="27">
        <f t="shared" si="13"/>
        <v>0</v>
      </c>
      <c r="M195" s="27">
        <f t="shared" si="13"/>
        <v>1</v>
      </c>
      <c r="N195" s="28">
        <f t="shared" si="11"/>
        <v>277.24610745620186</v>
      </c>
      <c r="O195" s="29"/>
      <c r="P195" s="32"/>
      <c r="Q195" s="32"/>
      <c r="R195" s="32"/>
      <c r="T195" s="32"/>
      <c r="U195" s="32"/>
      <c r="V195" s="32"/>
      <c r="W195" s="32"/>
      <c r="X195" s="32"/>
    </row>
    <row r="196" spans="1:24" ht="15.75" customHeight="1" x14ac:dyDescent="0.2">
      <c r="A196" s="20"/>
      <c r="B196" s="77" t="s">
        <v>297</v>
      </c>
      <c r="C196" s="22" t="s">
        <v>50</v>
      </c>
      <c r="D196" s="22" t="s">
        <v>6</v>
      </c>
      <c r="E196" s="22" t="s">
        <v>15</v>
      </c>
      <c r="F196" s="23" t="s">
        <v>5</v>
      </c>
      <c r="G196" s="22" t="s">
        <v>78</v>
      </c>
      <c r="H196" s="24">
        <f t="shared" si="12"/>
        <v>1111</v>
      </c>
      <c r="I196" s="25">
        <v>1111</v>
      </c>
      <c r="J196" s="25">
        <v>0</v>
      </c>
      <c r="K196" s="26">
        <f t="shared" si="13"/>
        <v>1</v>
      </c>
      <c r="L196" s="27">
        <f t="shared" si="13"/>
        <v>1</v>
      </c>
      <c r="M196" s="27">
        <f t="shared" si="13"/>
        <v>0</v>
      </c>
      <c r="N196" s="28">
        <f t="shared" si="11"/>
        <v>172.45350161042393</v>
      </c>
      <c r="O196" s="29"/>
      <c r="P196" s="32"/>
      <c r="Q196" s="32"/>
      <c r="R196" s="32"/>
      <c r="T196" s="32"/>
      <c r="U196" s="32"/>
      <c r="V196" s="32"/>
      <c r="W196" s="32"/>
      <c r="X196" s="32"/>
    </row>
    <row r="197" spans="1:24" ht="15.75" customHeight="1" x14ac:dyDescent="0.2">
      <c r="A197" s="20"/>
      <c r="B197" s="77" t="s">
        <v>298</v>
      </c>
      <c r="C197" s="22" t="s">
        <v>45</v>
      </c>
      <c r="D197" s="22" t="s">
        <v>6</v>
      </c>
      <c r="E197" s="22" t="s">
        <v>15</v>
      </c>
      <c r="F197" s="23" t="s">
        <v>5</v>
      </c>
      <c r="G197" s="22" t="s">
        <v>29</v>
      </c>
      <c r="H197" s="24">
        <f t="shared" si="12"/>
        <v>1111</v>
      </c>
      <c r="I197" s="25">
        <v>556</v>
      </c>
      <c r="J197" s="25">
        <v>555</v>
      </c>
      <c r="K197" s="26">
        <f t="shared" si="13"/>
        <v>1</v>
      </c>
      <c r="L197" s="27">
        <f t="shared" si="13"/>
        <v>0.50045004500450041</v>
      </c>
      <c r="M197" s="27">
        <f t="shared" si="13"/>
        <v>0.49954995499549953</v>
      </c>
      <c r="N197" s="28">
        <f t="shared" si="11"/>
        <v>224.8026431445434</v>
      </c>
      <c r="O197" s="29"/>
      <c r="P197" s="32"/>
      <c r="Q197" s="32"/>
      <c r="R197" s="32"/>
      <c r="T197" s="32"/>
      <c r="U197" s="32"/>
      <c r="V197" s="32"/>
      <c r="W197" s="32"/>
      <c r="X197" s="32"/>
    </row>
    <row r="198" spans="1:24" ht="15.75" customHeight="1" x14ac:dyDescent="0.2">
      <c r="A198" s="20"/>
      <c r="B198" s="77" t="s">
        <v>299</v>
      </c>
      <c r="C198" s="22" t="s">
        <v>13</v>
      </c>
      <c r="D198" s="22" t="s">
        <v>3</v>
      </c>
      <c r="E198" s="22" t="s">
        <v>8</v>
      </c>
      <c r="F198" s="23" t="s">
        <v>5</v>
      </c>
      <c r="G198" s="22" t="s">
        <v>78</v>
      </c>
      <c r="H198" s="24">
        <f t="shared" si="12"/>
        <v>1111</v>
      </c>
      <c r="I198" s="25">
        <v>555</v>
      </c>
      <c r="J198" s="25">
        <v>556</v>
      </c>
      <c r="K198" s="26">
        <f t="shared" si="13"/>
        <v>1</v>
      </c>
      <c r="L198" s="27">
        <f t="shared" si="13"/>
        <v>0.49954995499549953</v>
      </c>
      <c r="M198" s="27">
        <f t="shared" si="13"/>
        <v>0.50045004500450041</v>
      </c>
      <c r="N198" s="28">
        <f t="shared" si="11"/>
        <v>224.89696592208236</v>
      </c>
      <c r="O198" s="29"/>
      <c r="P198" s="32"/>
      <c r="Q198" s="32"/>
      <c r="R198" s="32"/>
      <c r="T198" s="32"/>
      <c r="U198" s="32"/>
      <c r="V198" s="32"/>
      <c r="W198" s="32"/>
      <c r="X198" s="32"/>
    </row>
    <row r="199" spans="1:24" ht="15.75" customHeight="1" x14ac:dyDescent="0.2">
      <c r="A199" s="20"/>
      <c r="B199" s="77" t="s">
        <v>300</v>
      </c>
      <c r="C199" s="22" t="s">
        <v>13</v>
      </c>
      <c r="D199" s="22" t="s">
        <v>3</v>
      </c>
      <c r="E199" s="22" t="s">
        <v>8</v>
      </c>
      <c r="F199" s="23" t="s">
        <v>5</v>
      </c>
      <c r="G199" s="22" t="s">
        <v>78</v>
      </c>
      <c r="H199" s="24">
        <f t="shared" si="12"/>
        <v>1111</v>
      </c>
      <c r="I199" s="25">
        <v>555</v>
      </c>
      <c r="J199" s="25">
        <v>556</v>
      </c>
      <c r="K199" s="26">
        <f t="shared" si="13"/>
        <v>1</v>
      </c>
      <c r="L199" s="27">
        <f t="shared" si="13"/>
        <v>0.49954995499549953</v>
      </c>
      <c r="M199" s="27">
        <f t="shared" si="13"/>
        <v>0.50045004500450041</v>
      </c>
      <c r="N199" s="28">
        <f t="shared" si="11"/>
        <v>224.89696592208236</v>
      </c>
      <c r="O199" s="29"/>
      <c r="P199" s="32"/>
      <c r="Q199" s="32"/>
      <c r="R199" s="32"/>
      <c r="T199" s="32"/>
      <c r="U199" s="32"/>
      <c r="V199" s="32"/>
      <c r="W199" s="32"/>
      <c r="X199" s="32"/>
    </row>
    <row r="200" spans="1:24" ht="15.75" customHeight="1" x14ac:dyDescent="0.2">
      <c r="A200" s="20"/>
      <c r="B200" s="77" t="s">
        <v>301</v>
      </c>
      <c r="C200" s="22" t="s">
        <v>52</v>
      </c>
      <c r="D200" s="22" t="s">
        <v>6</v>
      </c>
      <c r="E200" s="22" t="s">
        <v>15</v>
      </c>
      <c r="F200" s="23" t="s">
        <v>5</v>
      </c>
      <c r="G200" s="22" t="s">
        <v>29</v>
      </c>
      <c r="H200" s="24">
        <f t="shared" si="12"/>
        <v>1111</v>
      </c>
      <c r="I200" s="25">
        <v>556</v>
      </c>
      <c r="J200" s="25">
        <v>555</v>
      </c>
      <c r="K200" s="26">
        <f t="shared" si="13"/>
        <v>1</v>
      </c>
      <c r="L200" s="27">
        <f t="shared" si="13"/>
        <v>0.50045004500450041</v>
      </c>
      <c r="M200" s="27">
        <f t="shared" si="13"/>
        <v>0.49954995499549953</v>
      </c>
      <c r="N200" s="28">
        <f t="shared" si="11"/>
        <v>224.8026431445434</v>
      </c>
      <c r="O200" s="29"/>
      <c r="P200" s="32"/>
      <c r="Q200" s="32"/>
      <c r="R200" s="32"/>
      <c r="T200" s="32"/>
      <c r="U200" s="32"/>
      <c r="V200" s="32"/>
      <c r="W200" s="32"/>
      <c r="X200" s="32"/>
    </row>
    <row r="201" spans="1:24" ht="15.75" customHeight="1" x14ac:dyDescent="0.2">
      <c r="A201" s="20"/>
      <c r="B201" s="77" t="s">
        <v>302</v>
      </c>
      <c r="C201" s="22" t="s">
        <v>52</v>
      </c>
      <c r="D201" s="22" t="s">
        <v>6</v>
      </c>
      <c r="E201" s="22" t="s">
        <v>15</v>
      </c>
      <c r="F201" s="23" t="s">
        <v>5</v>
      </c>
      <c r="G201" s="22" t="s">
        <v>78</v>
      </c>
      <c r="H201" s="24">
        <f t="shared" si="12"/>
        <v>1111</v>
      </c>
      <c r="I201" s="25">
        <v>556</v>
      </c>
      <c r="J201" s="25">
        <v>555</v>
      </c>
      <c r="K201" s="26">
        <f t="shared" si="13"/>
        <v>1</v>
      </c>
      <c r="L201" s="27">
        <f t="shared" si="13"/>
        <v>0.50045004500450041</v>
      </c>
      <c r="M201" s="27">
        <f t="shared" si="13"/>
        <v>0.49954995499549953</v>
      </c>
      <c r="N201" s="28">
        <f t="shared" si="11"/>
        <v>224.8026431445434</v>
      </c>
      <c r="O201" s="29"/>
      <c r="P201" s="32"/>
      <c r="Q201" s="32"/>
      <c r="R201" s="32"/>
      <c r="T201" s="32"/>
      <c r="U201" s="32"/>
      <c r="V201" s="32"/>
      <c r="W201" s="32"/>
      <c r="X201" s="32"/>
    </row>
    <row r="202" spans="1:24" ht="15.75" customHeight="1" x14ac:dyDescent="0.2">
      <c r="A202" s="20"/>
      <c r="B202" s="77" t="s">
        <v>303</v>
      </c>
      <c r="C202" s="22" t="s">
        <v>13</v>
      </c>
      <c r="D202" s="22" t="s">
        <v>3</v>
      </c>
      <c r="E202" s="22" t="s">
        <v>8</v>
      </c>
      <c r="F202" s="23" t="s">
        <v>5</v>
      </c>
      <c r="G202" s="22" t="s">
        <v>78</v>
      </c>
      <c r="H202" s="24">
        <f t="shared" si="12"/>
        <v>1111</v>
      </c>
      <c r="I202" s="25">
        <v>555</v>
      </c>
      <c r="J202" s="25">
        <v>556</v>
      </c>
      <c r="K202" s="26">
        <f t="shared" si="13"/>
        <v>1</v>
      </c>
      <c r="L202" s="27">
        <f t="shared" si="13"/>
        <v>0.49954995499549953</v>
      </c>
      <c r="M202" s="27">
        <f t="shared" si="13"/>
        <v>0.50045004500450041</v>
      </c>
      <c r="N202" s="28">
        <f t="shared" si="11"/>
        <v>224.89696592208236</v>
      </c>
      <c r="O202" s="29"/>
      <c r="P202" s="32"/>
      <c r="Q202" s="32"/>
      <c r="R202" s="32"/>
      <c r="T202" s="32"/>
      <c r="U202" s="32"/>
      <c r="V202" s="32"/>
      <c r="W202" s="32"/>
      <c r="X202" s="32"/>
    </row>
    <row r="203" spans="1:24" ht="15.75" customHeight="1" x14ac:dyDescent="0.2">
      <c r="A203" s="20"/>
      <c r="B203" s="77" t="s">
        <v>304</v>
      </c>
      <c r="C203" s="22" t="s">
        <v>13</v>
      </c>
      <c r="D203" s="22" t="s">
        <v>3</v>
      </c>
      <c r="E203" s="22" t="s">
        <v>8</v>
      </c>
      <c r="F203" s="23" t="s">
        <v>5</v>
      </c>
      <c r="G203" s="22" t="s">
        <v>78</v>
      </c>
      <c r="H203" s="24">
        <f t="shared" si="12"/>
        <v>1111</v>
      </c>
      <c r="I203" s="25">
        <v>1111</v>
      </c>
      <c r="J203" s="25">
        <v>0</v>
      </c>
      <c r="K203" s="26">
        <f t="shared" si="13"/>
        <v>1</v>
      </c>
      <c r="L203" s="27">
        <f t="shared" si="13"/>
        <v>1</v>
      </c>
      <c r="M203" s="27">
        <f t="shared" si="13"/>
        <v>0</v>
      </c>
      <c r="N203" s="28">
        <f t="shared" si="11"/>
        <v>172.45350161042393</v>
      </c>
      <c r="O203" s="29"/>
      <c r="P203" s="32"/>
      <c r="Q203" s="32"/>
      <c r="R203" s="32"/>
      <c r="T203" s="32"/>
      <c r="U203" s="32"/>
      <c r="V203" s="32"/>
      <c r="W203" s="32"/>
      <c r="X203" s="32"/>
    </row>
    <row r="204" spans="1:24" ht="15.75" customHeight="1" x14ac:dyDescent="0.2">
      <c r="A204" s="20"/>
      <c r="B204" s="77" t="s">
        <v>305</v>
      </c>
      <c r="C204" s="22" t="s">
        <v>14</v>
      </c>
      <c r="D204" s="22" t="s">
        <v>6</v>
      </c>
      <c r="E204" s="22" t="s">
        <v>15</v>
      </c>
      <c r="F204" s="23" t="s">
        <v>5</v>
      </c>
      <c r="G204" s="22" t="s">
        <v>36</v>
      </c>
      <c r="H204" s="24">
        <f t="shared" si="12"/>
        <v>1111</v>
      </c>
      <c r="I204" s="25">
        <v>1111</v>
      </c>
      <c r="J204" s="25">
        <v>0</v>
      </c>
      <c r="K204" s="26">
        <f t="shared" si="13"/>
        <v>1</v>
      </c>
      <c r="L204" s="27">
        <f t="shared" si="13"/>
        <v>1</v>
      </c>
      <c r="M204" s="27">
        <f t="shared" si="13"/>
        <v>0</v>
      </c>
      <c r="N204" s="28">
        <f t="shared" si="11"/>
        <v>172.45350161042393</v>
      </c>
      <c r="O204" s="29"/>
      <c r="P204" s="32"/>
      <c r="Q204" s="32"/>
      <c r="R204" s="32"/>
      <c r="T204" s="32"/>
      <c r="U204" s="32"/>
      <c r="V204" s="32"/>
      <c r="W204" s="32"/>
      <c r="X204" s="32"/>
    </row>
    <row r="205" spans="1:24" ht="15.75" customHeight="1" x14ac:dyDescent="0.2">
      <c r="A205" s="20"/>
      <c r="B205" s="77" t="s">
        <v>306</v>
      </c>
      <c r="C205" s="22" t="s">
        <v>13</v>
      </c>
      <c r="D205" s="22" t="s">
        <v>3</v>
      </c>
      <c r="E205" s="22" t="s">
        <v>8</v>
      </c>
      <c r="F205" s="23" t="s">
        <v>5</v>
      </c>
      <c r="G205" s="22" t="s">
        <v>78</v>
      </c>
      <c r="H205" s="24">
        <f t="shared" si="12"/>
        <v>1111</v>
      </c>
      <c r="I205" s="25">
        <v>555</v>
      </c>
      <c r="J205" s="25">
        <v>556</v>
      </c>
      <c r="K205" s="26">
        <f t="shared" si="13"/>
        <v>1</v>
      </c>
      <c r="L205" s="27">
        <f t="shared" si="13"/>
        <v>0.49954995499549953</v>
      </c>
      <c r="M205" s="27">
        <f t="shared" si="13"/>
        <v>0.50045004500450041</v>
      </c>
      <c r="N205" s="28">
        <f t="shared" si="11"/>
        <v>224.89696592208236</v>
      </c>
      <c r="O205" s="29"/>
      <c r="P205" s="32"/>
      <c r="Q205" s="32"/>
      <c r="R205" s="32"/>
      <c r="T205" s="32"/>
      <c r="U205" s="32"/>
      <c r="V205" s="32"/>
      <c r="W205" s="32"/>
      <c r="X205" s="32"/>
    </row>
    <row r="206" spans="1:24" ht="15.75" customHeight="1" x14ac:dyDescent="0.2">
      <c r="A206" s="20"/>
      <c r="B206" s="77" t="s">
        <v>307</v>
      </c>
      <c r="C206" s="22" t="s">
        <v>13</v>
      </c>
      <c r="D206" s="22" t="s">
        <v>3</v>
      </c>
      <c r="E206" s="22" t="s">
        <v>8</v>
      </c>
      <c r="F206" s="23" t="s">
        <v>5</v>
      </c>
      <c r="G206" s="22" t="s">
        <v>78</v>
      </c>
      <c r="H206" s="24">
        <f t="shared" si="12"/>
        <v>1111</v>
      </c>
      <c r="I206" s="25">
        <v>555</v>
      </c>
      <c r="J206" s="25">
        <v>556</v>
      </c>
      <c r="K206" s="26">
        <f t="shared" si="13"/>
        <v>1</v>
      </c>
      <c r="L206" s="27">
        <f t="shared" si="13"/>
        <v>0.49954995499549953</v>
      </c>
      <c r="M206" s="27">
        <f t="shared" si="13"/>
        <v>0.50045004500450041</v>
      </c>
      <c r="N206" s="28">
        <f t="shared" si="11"/>
        <v>224.89696592208236</v>
      </c>
      <c r="O206" s="29"/>
      <c r="P206" s="32"/>
      <c r="Q206" s="32"/>
      <c r="R206" s="32"/>
      <c r="T206" s="32"/>
      <c r="U206" s="32"/>
      <c r="V206" s="32"/>
      <c r="W206" s="32"/>
      <c r="X206" s="32"/>
    </row>
    <row r="207" spans="1:24" ht="15.75" customHeight="1" x14ac:dyDescent="0.2">
      <c r="A207" s="20"/>
      <c r="B207" s="77" t="s">
        <v>308</v>
      </c>
      <c r="C207" s="22" t="s">
        <v>13</v>
      </c>
      <c r="D207" s="22" t="s">
        <v>3</v>
      </c>
      <c r="E207" s="22" t="s">
        <v>8</v>
      </c>
      <c r="F207" s="23" t="s">
        <v>5</v>
      </c>
      <c r="G207" s="22" t="s">
        <v>78</v>
      </c>
      <c r="H207" s="24">
        <f t="shared" si="12"/>
        <v>1111</v>
      </c>
      <c r="I207" s="25">
        <v>555</v>
      </c>
      <c r="J207" s="25">
        <v>556</v>
      </c>
      <c r="K207" s="26">
        <f t="shared" si="13"/>
        <v>1</v>
      </c>
      <c r="L207" s="27">
        <f t="shared" si="13"/>
        <v>0.49954995499549953</v>
      </c>
      <c r="M207" s="27">
        <f t="shared" si="13"/>
        <v>0.50045004500450041</v>
      </c>
      <c r="N207" s="28">
        <f t="shared" si="11"/>
        <v>224.89696592208236</v>
      </c>
      <c r="O207" s="29"/>
      <c r="P207" s="32"/>
      <c r="Q207" s="32"/>
      <c r="R207" s="32"/>
      <c r="T207" s="32"/>
      <c r="U207" s="32"/>
      <c r="V207" s="32"/>
      <c r="W207" s="32"/>
      <c r="X207" s="32"/>
    </row>
    <row r="208" spans="1:24" ht="15.75" customHeight="1" x14ac:dyDescent="0.2">
      <c r="A208" s="20"/>
      <c r="B208" s="77" t="s">
        <v>309</v>
      </c>
      <c r="C208" s="22" t="s">
        <v>53</v>
      </c>
      <c r="D208" s="22" t="s">
        <v>6</v>
      </c>
      <c r="E208" s="22" t="s">
        <v>12</v>
      </c>
      <c r="F208" s="23" t="s">
        <v>5</v>
      </c>
      <c r="G208" s="22" t="s">
        <v>29</v>
      </c>
      <c r="H208" s="24">
        <f t="shared" si="12"/>
        <v>1111</v>
      </c>
      <c r="I208" s="25">
        <v>0</v>
      </c>
      <c r="J208" s="25">
        <v>1111</v>
      </c>
      <c r="K208" s="26">
        <f t="shared" si="13"/>
        <v>1</v>
      </c>
      <c r="L208" s="27">
        <f t="shared" si="13"/>
        <v>0</v>
      </c>
      <c r="M208" s="27">
        <f t="shared" si="13"/>
        <v>1</v>
      </c>
      <c r="N208" s="28">
        <f t="shared" si="11"/>
        <v>277.24610745620186</v>
      </c>
      <c r="O208" s="29"/>
      <c r="P208" s="32"/>
      <c r="Q208" s="32"/>
      <c r="R208" s="32"/>
      <c r="T208" s="32"/>
      <c r="U208" s="32"/>
      <c r="V208" s="32"/>
      <c r="W208" s="32"/>
      <c r="X208" s="32"/>
    </row>
    <row r="209" spans="1:24" ht="15.75" customHeight="1" x14ac:dyDescent="0.2">
      <c r="A209" s="20"/>
      <c r="B209" s="77" t="s">
        <v>310</v>
      </c>
      <c r="C209" s="22" t="s">
        <v>13</v>
      </c>
      <c r="D209" s="22" t="s">
        <v>3</v>
      </c>
      <c r="E209" s="22" t="s">
        <v>8</v>
      </c>
      <c r="F209" s="23" t="s">
        <v>5</v>
      </c>
      <c r="G209" s="22" t="s">
        <v>78</v>
      </c>
      <c r="H209" s="24">
        <f t="shared" si="12"/>
        <v>1111</v>
      </c>
      <c r="I209" s="25">
        <v>1111</v>
      </c>
      <c r="J209" s="25">
        <v>0</v>
      </c>
      <c r="K209" s="26">
        <f t="shared" si="13"/>
        <v>1</v>
      </c>
      <c r="L209" s="27">
        <f t="shared" si="13"/>
        <v>1</v>
      </c>
      <c r="M209" s="27">
        <f t="shared" si="13"/>
        <v>0</v>
      </c>
      <c r="N209" s="28">
        <f t="shared" si="11"/>
        <v>172.45350161042393</v>
      </c>
      <c r="O209" s="29"/>
      <c r="P209" s="32"/>
      <c r="Q209" s="32"/>
      <c r="R209" s="32"/>
      <c r="T209" s="32"/>
      <c r="U209" s="32"/>
      <c r="V209" s="32"/>
      <c r="W209" s="32"/>
      <c r="X209" s="32"/>
    </row>
    <row r="210" spans="1:24" ht="15.75" customHeight="1" x14ac:dyDescent="0.2">
      <c r="A210" s="20"/>
      <c r="B210" s="77" t="s">
        <v>311</v>
      </c>
      <c r="C210" s="22" t="s">
        <v>13</v>
      </c>
      <c r="D210" s="22" t="s">
        <v>3</v>
      </c>
      <c r="E210" s="22" t="s">
        <v>8</v>
      </c>
      <c r="F210" s="23" t="s">
        <v>5</v>
      </c>
      <c r="G210" s="22" t="s">
        <v>78</v>
      </c>
      <c r="H210" s="24">
        <f t="shared" si="12"/>
        <v>1111</v>
      </c>
      <c r="I210" s="25">
        <v>1111</v>
      </c>
      <c r="J210" s="25">
        <v>0</v>
      </c>
      <c r="K210" s="26">
        <f t="shared" si="13"/>
        <v>1</v>
      </c>
      <c r="L210" s="27">
        <f t="shared" si="13"/>
        <v>1</v>
      </c>
      <c r="M210" s="27">
        <f t="shared" si="13"/>
        <v>0</v>
      </c>
      <c r="N210" s="28">
        <f t="shared" si="11"/>
        <v>172.45350161042393</v>
      </c>
      <c r="O210" s="29"/>
      <c r="P210" s="32"/>
      <c r="Q210" s="32"/>
      <c r="R210" s="32"/>
      <c r="T210" s="32"/>
      <c r="U210" s="32"/>
      <c r="V210" s="32"/>
      <c r="W210" s="32"/>
      <c r="X210" s="32"/>
    </row>
    <row r="211" spans="1:24" ht="15.75" customHeight="1" x14ac:dyDescent="0.2">
      <c r="A211" s="20"/>
      <c r="B211" s="77" t="s">
        <v>312</v>
      </c>
      <c r="C211" s="22" t="s">
        <v>42</v>
      </c>
      <c r="D211" s="22" t="s">
        <v>6</v>
      </c>
      <c r="E211" s="22" t="s">
        <v>51</v>
      </c>
      <c r="F211" s="23" t="s">
        <v>5</v>
      </c>
      <c r="G211" s="22" t="s">
        <v>29</v>
      </c>
      <c r="H211" s="24">
        <f t="shared" si="12"/>
        <v>1111</v>
      </c>
      <c r="I211" s="25">
        <v>1111</v>
      </c>
      <c r="J211" s="25">
        <v>0</v>
      </c>
      <c r="K211" s="26">
        <f t="shared" si="13"/>
        <v>1</v>
      </c>
      <c r="L211" s="27">
        <f t="shared" si="13"/>
        <v>1</v>
      </c>
      <c r="M211" s="27">
        <f t="shared" si="13"/>
        <v>0</v>
      </c>
      <c r="N211" s="28">
        <f t="shared" si="11"/>
        <v>172.45350161042393</v>
      </c>
      <c r="O211" s="29"/>
      <c r="P211" s="32"/>
      <c r="Q211" s="32"/>
      <c r="R211" s="32"/>
      <c r="T211" s="32"/>
      <c r="U211" s="32"/>
      <c r="V211" s="32"/>
      <c r="W211" s="32"/>
      <c r="X211" s="32"/>
    </row>
    <row r="212" spans="1:24" ht="15.75" customHeight="1" x14ac:dyDescent="0.2">
      <c r="A212" s="20"/>
      <c r="B212" s="77" t="s">
        <v>313</v>
      </c>
      <c r="C212" s="22" t="s">
        <v>13</v>
      </c>
      <c r="D212" s="22" t="s">
        <v>3</v>
      </c>
      <c r="E212" s="22" t="s">
        <v>8</v>
      </c>
      <c r="F212" s="23" t="s">
        <v>5</v>
      </c>
      <c r="G212" s="22" t="s">
        <v>78</v>
      </c>
      <c r="H212" s="24">
        <f t="shared" si="12"/>
        <v>1111</v>
      </c>
      <c r="I212" s="25">
        <v>1111</v>
      </c>
      <c r="J212" s="25">
        <v>0</v>
      </c>
      <c r="K212" s="26">
        <f t="shared" si="13"/>
        <v>1</v>
      </c>
      <c r="L212" s="27">
        <f t="shared" si="13"/>
        <v>1</v>
      </c>
      <c r="M212" s="27">
        <f t="shared" si="13"/>
        <v>0</v>
      </c>
      <c r="N212" s="28">
        <f t="shared" si="11"/>
        <v>172.45350161042393</v>
      </c>
      <c r="O212" s="29"/>
      <c r="P212" s="32"/>
      <c r="Q212" s="32"/>
      <c r="R212" s="32"/>
      <c r="T212" s="32"/>
      <c r="U212" s="32"/>
      <c r="V212" s="32"/>
      <c r="W212" s="32"/>
      <c r="X212" s="32"/>
    </row>
    <row r="213" spans="1:24" ht="15.75" customHeight="1" x14ac:dyDescent="0.2">
      <c r="A213" s="20"/>
      <c r="B213" s="77" t="s">
        <v>314</v>
      </c>
      <c r="C213" s="22" t="s">
        <v>13</v>
      </c>
      <c r="D213" s="22" t="s">
        <v>3</v>
      </c>
      <c r="E213" s="22" t="s">
        <v>8</v>
      </c>
      <c r="F213" s="23" t="s">
        <v>5</v>
      </c>
      <c r="G213" s="22" t="s">
        <v>78</v>
      </c>
      <c r="H213" s="24">
        <f t="shared" si="12"/>
        <v>2222</v>
      </c>
      <c r="I213" s="25">
        <v>1666</v>
      </c>
      <c r="J213" s="25">
        <v>556</v>
      </c>
      <c r="K213" s="26">
        <f t="shared" si="13"/>
        <v>2</v>
      </c>
      <c r="L213" s="27">
        <f t="shared" si="13"/>
        <v>1.4995499549954996</v>
      </c>
      <c r="M213" s="27">
        <f t="shared" si="13"/>
        <v>0.50045004500450041</v>
      </c>
      <c r="N213" s="28">
        <f t="shared" si="11"/>
        <v>397.35046753250629</v>
      </c>
      <c r="O213" s="29"/>
      <c r="P213" s="32"/>
      <c r="Q213" s="32"/>
      <c r="R213" s="32"/>
      <c r="T213" s="32"/>
      <c r="U213" s="32"/>
      <c r="V213" s="32"/>
      <c r="W213" s="32"/>
      <c r="X213" s="32"/>
    </row>
    <row r="214" spans="1:24" ht="15.75" customHeight="1" x14ac:dyDescent="0.2">
      <c r="A214" s="20"/>
      <c r="B214" s="77" t="s">
        <v>315</v>
      </c>
      <c r="C214" s="22" t="s">
        <v>13</v>
      </c>
      <c r="D214" s="22" t="s">
        <v>3</v>
      </c>
      <c r="E214" s="22" t="s">
        <v>8</v>
      </c>
      <c r="F214" s="23" t="s">
        <v>5</v>
      </c>
      <c r="G214" s="22" t="s">
        <v>78</v>
      </c>
      <c r="H214" s="24">
        <f t="shared" si="12"/>
        <v>1111</v>
      </c>
      <c r="I214" s="25">
        <v>1111</v>
      </c>
      <c r="J214" s="25">
        <v>0</v>
      </c>
      <c r="K214" s="26">
        <f t="shared" si="13"/>
        <v>1</v>
      </c>
      <c r="L214" s="27">
        <f t="shared" si="13"/>
        <v>1</v>
      </c>
      <c r="M214" s="27">
        <f t="shared" si="13"/>
        <v>0</v>
      </c>
      <c r="N214" s="28">
        <f t="shared" si="11"/>
        <v>172.45350161042393</v>
      </c>
      <c r="O214" s="29"/>
      <c r="P214" s="32"/>
      <c r="Q214" s="32"/>
      <c r="R214" s="32"/>
      <c r="T214" s="32"/>
      <c r="U214" s="32"/>
      <c r="V214" s="32"/>
      <c r="W214" s="32"/>
      <c r="X214" s="32"/>
    </row>
    <row r="215" spans="1:24" ht="15.75" customHeight="1" x14ac:dyDescent="0.2">
      <c r="A215" s="20"/>
      <c r="B215" s="77" t="s">
        <v>316</v>
      </c>
      <c r="C215" s="22" t="s">
        <v>13</v>
      </c>
      <c r="D215" s="22" t="s">
        <v>3</v>
      </c>
      <c r="E215" s="22" t="s">
        <v>8</v>
      </c>
      <c r="F215" s="23" t="s">
        <v>5</v>
      </c>
      <c r="G215" s="22" t="s">
        <v>78</v>
      </c>
      <c r="H215" s="24">
        <f t="shared" si="12"/>
        <v>1111</v>
      </c>
      <c r="I215" s="25">
        <v>555</v>
      </c>
      <c r="J215" s="25">
        <v>556</v>
      </c>
      <c r="K215" s="26">
        <f t="shared" si="13"/>
        <v>1</v>
      </c>
      <c r="L215" s="27">
        <f t="shared" si="13"/>
        <v>0.49954995499549953</v>
      </c>
      <c r="M215" s="27">
        <f t="shared" si="13"/>
        <v>0.50045004500450041</v>
      </c>
      <c r="N215" s="28">
        <f t="shared" si="11"/>
        <v>224.89696592208236</v>
      </c>
      <c r="O215" s="29"/>
      <c r="P215" s="32"/>
      <c r="Q215" s="32"/>
      <c r="R215" s="32"/>
      <c r="T215" s="32"/>
      <c r="U215" s="32"/>
      <c r="V215" s="32"/>
      <c r="W215" s="32"/>
      <c r="X215" s="32"/>
    </row>
    <row r="216" spans="1:24" ht="15.75" customHeight="1" x14ac:dyDescent="0.2">
      <c r="A216" s="20"/>
      <c r="B216" s="77" t="s">
        <v>317</v>
      </c>
      <c r="C216" s="22" t="s">
        <v>52</v>
      </c>
      <c r="D216" s="22" t="s">
        <v>6</v>
      </c>
      <c r="E216" s="22" t="s">
        <v>15</v>
      </c>
      <c r="F216" s="23" t="s">
        <v>5</v>
      </c>
      <c r="G216" s="22" t="s">
        <v>29</v>
      </c>
      <c r="H216" s="24">
        <f t="shared" si="12"/>
        <v>2222</v>
      </c>
      <c r="I216" s="25">
        <v>2222</v>
      </c>
      <c r="J216" s="25">
        <v>0</v>
      </c>
      <c r="K216" s="26">
        <f t="shared" si="13"/>
        <v>2</v>
      </c>
      <c r="L216" s="27">
        <f t="shared" si="13"/>
        <v>2</v>
      </c>
      <c r="M216" s="27">
        <f t="shared" si="13"/>
        <v>0</v>
      </c>
      <c r="N216" s="28">
        <f t="shared" si="11"/>
        <v>344.90700322084786</v>
      </c>
      <c r="O216" s="29"/>
      <c r="P216" s="32"/>
      <c r="Q216" s="32"/>
      <c r="R216" s="32"/>
      <c r="T216" s="32"/>
      <c r="U216" s="32"/>
      <c r="V216" s="32"/>
      <c r="W216" s="32"/>
      <c r="X216" s="32"/>
    </row>
    <row r="217" spans="1:24" ht="15.75" customHeight="1" x14ac:dyDescent="0.2">
      <c r="A217" s="20"/>
      <c r="B217" s="77" t="s">
        <v>318</v>
      </c>
      <c r="C217" s="22" t="s">
        <v>52</v>
      </c>
      <c r="D217" s="22" t="s">
        <v>6</v>
      </c>
      <c r="E217" s="22" t="s">
        <v>15</v>
      </c>
      <c r="F217" s="23" t="s">
        <v>5</v>
      </c>
      <c r="G217" s="22" t="s">
        <v>29</v>
      </c>
      <c r="H217" s="24">
        <f t="shared" si="12"/>
        <v>2222</v>
      </c>
      <c r="I217" s="25">
        <v>0</v>
      </c>
      <c r="J217" s="25">
        <v>2222</v>
      </c>
      <c r="K217" s="26">
        <f t="shared" si="13"/>
        <v>2</v>
      </c>
      <c r="L217" s="27">
        <f t="shared" si="13"/>
        <v>0</v>
      </c>
      <c r="M217" s="27">
        <f t="shared" si="13"/>
        <v>2</v>
      </c>
      <c r="N217" s="28">
        <f t="shared" si="11"/>
        <v>554.49221491240371</v>
      </c>
      <c r="O217" s="29"/>
      <c r="P217" s="32"/>
      <c r="Q217" s="32"/>
      <c r="R217" s="32"/>
      <c r="T217" s="32"/>
      <c r="U217" s="32"/>
      <c r="V217" s="32"/>
      <c r="W217" s="32"/>
      <c r="X217" s="32"/>
    </row>
    <row r="218" spans="1:24" ht="15.75" customHeight="1" x14ac:dyDescent="0.2">
      <c r="A218" s="20"/>
      <c r="B218" s="77" t="s">
        <v>319</v>
      </c>
      <c r="C218" s="22" t="s">
        <v>23</v>
      </c>
      <c r="D218" s="22" t="s">
        <v>6</v>
      </c>
      <c r="E218" s="22" t="s">
        <v>15</v>
      </c>
      <c r="F218" s="23" t="s">
        <v>5</v>
      </c>
      <c r="G218" s="22" t="s">
        <v>29</v>
      </c>
      <c r="H218" s="24">
        <f t="shared" si="12"/>
        <v>2222</v>
      </c>
      <c r="I218" s="25">
        <v>1111</v>
      </c>
      <c r="J218" s="25">
        <v>1111</v>
      </c>
      <c r="K218" s="26">
        <f t="shared" si="13"/>
        <v>2</v>
      </c>
      <c r="L218" s="27">
        <f t="shared" si="13"/>
        <v>1</v>
      </c>
      <c r="M218" s="27">
        <f t="shared" si="13"/>
        <v>1</v>
      </c>
      <c r="N218" s="28">
        <f t="shared" si="11"/>
        <v>449.69960906662578</v>
      </c>
      <c r="O218" s="29"/>
      <c r="P218" s="32"/>
      <c r="Q218" s="32"/>
      <c r="R218" s="32"/>
      <c r="T218" s="32"/>
      <c r="U218" s="32"/>
      <c r="V218" s="32"/>
      <c r="W218" s="32"/>
      <c r="X218" s="32"/>
    </row>
    <row r="219" spans="1:24" ht="15.75" customHeight="1" x14ac:dyDescent="0.2">
      <c r="A219" s="20"/>
      <c r="B219" s="77" t="s">
        <v>320</v>
      </c>
      <c r="C219" s="22" t="s">
        <v>13</v>
      </c>
      <c r="D219" s="22" t="s">
        <v>3</v>
      </c>
      <c r="E219" s="22" t="s">
        <v>8</v>
      </c>
      <c r="F219" s="23" t="s">
        <v>5</v>
      </c>
      <c r="G219" s="22" t="s">
        <v>78</v>
      </c>
      <c r="H219" s="24">
        <f t="shared" si="12"/>
        <v>2222</v>
      </c>
      <c r="I219" s="25">
        <v>1666</v>
      </c>
      <c r="J219" s="25">
        <v>556</v>
      </c>
      <c r="K219" s="26">
        <f t="shared" si="13"/>
        <v>2</v>
      </c>
      <c r="L219" s="27">
        <f t="shared" si="13"/>
        <v>1.4995499549954996</v>
      </c>
      <c r="M219" s="27">
        <f t="shared" si="13"/>
        <v>0.50045004500450041</v>
      </c>
      <c r="N219" s="28">
        <f t="shared" si="11"/>
        <v>397.35046753250629</v>
      </c>
      <c r="O219" s="29"/>
      <c r="P219" s="32"/>
      <c r="Q219" s="32"/>
      <c r="R219" s="32"/>
      <c r="T219" s="32"/>
      <c r="U219" s="32"/>
      <c r="V219" s="32"/>
      <c r="W219" s="32"/>
      <c r="X219" s="32"/>
    </row>
    <row r="220" spans="1:24" ht="15.75" customHeight="1" x14ac:dyDescent="0.2">
      <c r="A220" s="20"/>
      <c r="B220" s="77" t="s">
        <v>321</v>
      </c>
      <c r="C220" s="22" t="s">
        <v>13</v>
      </c>
      <c r="D220" s="22" t="s">
        <v>3</v>
      </c>
      <c r="E220" s="22" t="s">
        <v>8</v>
      </c>
      <c r="F220" s="23" t="s">
        <v>5</v>
      </c>
      <c r="G220" s="22" t="s">
        <v>78</v>
      </c>
      <c r="H220" s="24">
        <f t="shared" si="12"/>
        <v>1111</v>
      </c>
      <c r="I220" s="25">
        <v>1111</v>
      </c>
      <c r="J220" s="25">
        <v>0</v>
      </c>
      <c r="K220" s="26">
        <f t="shared" si="13"/>
        <v>1</v>
      </c>
      <c r="L220" s="27">
        <f t="shared" si="13"/>
        <v>1</v>
      </c>
      <c r="M220" s="27">
        <f t="shared" si="13"/>
        <v>0</v>
      </c>
      <c r="N220" s="28">
        <f t="shared" si="11"/>
        <v>172.45350161042393</v>
      </c>
      <c r="O220" s="29"/>
      <c r="P220" s="32"/>
      <c r="Q220" s="32"/>
      <c r="R220" s="32"/>
      <c r="T220" s="32"/>
      <c r="U220" s="32"/>
      <c r="V220" s="32"/>
      <c r="W220" s="32"/>
      <c r="X220" s="32"/>
    </row>
    <row r="221" spans="1:24" ht="15.75" customHeight="1" x14ac:dyDescent="0.2">
      <c r="A221" s="20"/>
      <c r="B221" s="77" t="s">
        <v>322</v>
      </c>
      <c r="C221" s="22" t="s">
        <v>13</v>
      </c>
      <c r="D221" s="22" t="s">
        <v>3</v>
      </c>
      <c r="E221" s="22" t="s">
        <v>8</v>
      </c>
      <c r="F221" s="23" t="s">
        <v>5</v>
      </c>
      <c r="G221" s="22" t="s">
        <v>78</v>
      </c>
      <c r="H221" s="24">
        <f t="shared" si="12"/>
        <v>1111</v>
      </c>
      <c r="I221" s="25">
        <v>1111</v>
      </c>
      <c r="J221" s="25">
        <v>0</v>
      </c>
      <c r="K221" s="26">
        <f t="shared" si="13"/>
        <v>1</v>
      </c>
      <c r="L221" s="27">
        <f t="shared" si="13"/>
        <v>1</v>
      </c>
      <c r="M221" s="27">
        <f t="shared" si="13"/>
        <v>0</v>
      </c>
      <c r="N221" s="28">
        <f t="shared" si="11"/>
        <v>172.45350161042393</v>
      </c>
      <c r="O221" s="29"/>
      <c r="P221" s="32"/>
      <c r="Q221" s="32"/>
      <c r="R221" s="32"/>
      <c r="T221" s="32"/>
      <c r="U221" s="32"/>
      <c r="V221" s="32"/>
      <c r="W221" s="32"/>
      <c r="X221" s="32"/>
    </row>
    <row r="222" spans="1:24" ht="15.75" customHeight="1" x14ac:dyDescent="0.2">
      <c r="A222" s="20"/>
      <c r="B222" s="77" t="s">
        <v>323</v>
      </c>
      <c r="C222" s="22" t="s">
        <v>13</v>
      </c>
      <c r="D222" s="22" t="s">
        <v>3</v>
      </c>
      <c r="E222" s="22" t="s">
        <v>8</v>
      </c>
      <c r="F222" s="23" t="s">
        <v>5</v>
      </c>
      <c r="G222" s="22" t="s">
        <v>78</v>
      </c>
      <c r="H222" s="24">
        <f t="shared" si="12"/>
        <v>1111</v>
      </c>
      <c r="I222" s="25">
        <v>1111</v>
      </c>
      <c r="J222" s="25">
        <v>0</v>
      </c>
      <c r="K222" s="26">
        <f t="shared" si="13"/>
        <v>1</v>
      </c>
      <c r="L222" s="27">
        <f t="shared" si="13"/>
        <v>1</v>
      </c>
      <c r="M222" s="27">
        <f t="shared" si="13"/>
        <v>0</v>
      </c>
      <c r="N222" s="28">
        <f t="shared" si="11"/>
        <v>172.45350161042393</v>
      </c>
      <c r="O222" s="29"/>
      <c r="P222" s="32"/>
      <c r="Q222" s="32"/>
      <c r="R222" s="32"/>
      <c r="T222" s="32"/>
      <c r="U222" s="32"/>
      <c r="V222" s="32"/>
      <c r="W222" s="32"/>
      <c r="X222" s="32"/>
    </row>
    <row r="223" spans="1:24" ht="15.75" customHeight="1" x14ac:dyDescent="0.2">
      <c r="A223" s="20"/>
      <c r="B223" s="77" t="s">
        <v>324</v>
      </c>
      <c r="C223" s="22" t="s">
        <v>25</v>
      </c>
      <c r="D223" s="22" t="s">
        <v>6</v>
      </c>
      <c r="E223" s="22" t="s">
        <v>15</v>
      </c>
      <c r="F223" s="23" t="s">
        <v>5</v>
      </c>
      <c r="G223" s="22" t="s">
        <v>29</v>
      </c>
      <c r="H223" s="24">
        <f t="shared" si="12"/>
        <v>1111</v>
      </c>
      <c r="I223" s="25">
        <v>556</v>
      </c>
      <c r="J223" s="25">
        <v>555</v>
      </c>
      <c r="K223" s="26">
        <f t="shared" si="13"/>
        <v>1</v>
      </c>
      <c r="L223" s="27">
        <f t="shared" si="13"/>
        <v>0.50045004500450041</v>
      </c>
      <c r="M223" s="27">
        <f t="shared" si="13"/>
        <v>0.49954995499549953</v>
      </c>
      <c r="N223" s="28">
        <f t="shared" si="11"/>
        <v>224.8026431445434</v>
      </c>
      <c r="O223" s="29"/>
      <c r="P223" s="32"/>
      <c r="Q223" s="32"/>
      <c r="R223" s="32"/>
      <c r="T223" s="32"/>
      <c r="U223" s="32"/>
      <c r="V223" s="32"/>
      <c r="W223" s="32"/>
      <c r="X223" s="32"/>
    </row>
    <row r="224" spans="1:24" ht="15.75" customHeight="1" x14ac:dyDescent="0.2">
      <c r="A224" s="20"/>
      <c r="B224" s="77" t="s">
        <v>325</v>
      </c>
      <c r="C224" s="22" t="s">
        <v>21</v>
      </c>
      <c r="D224" s="22" t="s">
        <v>6</v>
      </c>
      <c r="E224" s="22" t="s">
        <v>15</v>
      </c>
      <c r="F224" s="23" t="s">
        <v>5</v>
      </c>
      <c r="G224" s="22" t="s">
        <v>29</v>
      </c>
      <c r="H224" s="24">
        <f t="shared" si="12"/>
        <v>1111</v>
      </c>
      <c r="I224" s="25">
        <v>556</v>
      </c>
      <c r="J224" s="25">
        <v>555</v>
      </c>
      <c r="K224" s="26">
        <f t="shared" si="13"/>
        <v>1</v>
      </c>
      <c r="L224" s="27">
        <f t="shared" si="13"/>
        <v>0.50045004500450041</v>
      </c>
      <c r="M224" s="27">
        <f t="shared" si="13"/>
        <v>0.49954995499549953</v>
      </c>
      <c r="N224" s="28">
        <f t="shared" si="11"/>
        <v>224.8026431445434</v>
      </c>
      <c r="O224" s="29"/>
      <c r="P224" s="32"/>
      <c r="Q224" s="32"/>
      <c r="R224" s="32"/>
      <c r="T224" s="32"/>
      <c r="U224" s="32"/>
      <c r="V224" s="32"/>
      <c r="W224" s="32"/>
      <c r="X224" s="32"/>
    </row>
    <row r="225" spans="1:24" ht="15.75" customHeight="1" x14ac:dyDescent="0.2">
      <c r="A225" s="20"/>
      <c r="B225" s="77" t="s">
        <v>326</v>
      </c>
      <c r="C225" s="22" t="s">
        <v>13</v>
      </c>
      <c r="D225" s="22" t="s">
        <v>3</v>
      </c>
      <c r="E225" s="22" t="s">
        <v>8</v>
      </c>
      <c r="F225" s="23" t="s">
        <v>5</v>
      </c>
      <c r="G225" s="22" t="s">
        <v>78</v>
      </c>
      <c r="H225" s="24">
        <f t="shared" si="12"/>
        <v>1111</v>
      </c>
      <c r="I225" s="25">
        <v>1111</v>
      </c>
      <c r="J225" s="25">
        <v>0</v>
      </c>
      <c r="K225" s="26">
        <f t="shared" si="13"/>
        <v>1</v>
      </c>
      <c r="L225" s="27">
        <f t="shared" si="13"/>
        <v>1</v>
      </c>
      <c r="M225" s="27">
        <f t="shared" si="13"/>
        <v>0</v>
      </c>
      <c r="N225" s="28">
        <f t="shared" si="11"/>
        <v>172.45350161042393</v>
      </c>
      <c r="O225" s="29"/>
      <c r="P225" s="32"/>
      <c r="Q225" s="32"/>
      <c r="R225" s="32"/>
      <c r="T225" s="32"/>
      <c r="U225" s="32"/>
      <c r="V225" s="32"/>
      <c r="W225" s="32"/>
      <c r="X225" s="32"/>
    </row>
    <row r="226" spans="1:24" ht="15.75" customHeight="1" x14ac:dyDescent="0.2">
      <c r="A226" s="20"/>
      <c r="B226" s="77" t="s">
        <v>327</v>
      </c>
      <c r="C226" s="22" t="s">
        <v>13</v>
      </c>
      <c r="D226" s="22" t="s">
        <v>3</v>
      </c>
      <c r="E226" s="22" t="s">
        <v>8</v>
      </c>
      <c r="F226" s="23" t="s">
        <v>5</v>
      </c>
      <c r="G226" s="22" t="s">
        <v>78</v>
      </c>
      <c r="H226" s="24">
        <f t="shared" si="12"/>
        <v>1111</v>
      </c>
      <c r="I226" s="25">
        <v>0</v>
      </c>
      <c r="J226" s="25">
        <v>1111</v>
      </c>
      <c r="K226" s="26">
        <f t="shared" si="13"/>
        <v>1</v>
      </c>
      <c r="L226" s="27">
        <f t="shared" si="13"/>
        <v>0</v>
      </c>
      <c r="M226" s="27">
        <f t="shared" si="13"/>
        <v>1</v>
      </c>
      <c r="N226" s="28">
        <f t="shared" si="11"/>
        <v>277.24610745620186</v>
      </c>
      <c r="O226" s="29"/>
      <c r="P226" s="32"/>
      <c r="Q226" s="32"/>
      <c r="R226" s="32"/>
      <c r="T226" s="32"/>
      <c r="U226" s="32"/>
      <c r="V226" s="32"/>
      <c r="W226" s="32"/>
      <c r="X226" s="32"/>
    </row>
    <row r="227" spans="1:24" ht="15.75" customHeight="1" x14ac:dyDescent="0.2">
      <c r="A227" s="20"/>
      <c r="B227" s="77" t="s">
        <v>328</v>
      </c>
      <c r="C227" s="22" t="s">
        <v>13</v>
      </c>
      <c r="D227" s="22" t="s">
        <v>3</v>
      </c>
      <c r="E227" s="22" t="s">
        <v>8</v>
      </c>
      <c r="F227" s="23" t="s">
        <v>5</v>
      </c>
      <c r="G227" s="22" t="s">
        <v>78</v>
      </c>
      <c r="H227" s="24">
        <f t="shared" si="12"/>
        <v>1111</v>
      </c>
      <c r="I227" s="25">
        <v>555</v>
      </c>
      <c r="J227" s="25">
        <v>556</v>
      </c>
      <c r="K227" s="26">
        <f t="shared" si="13"/>
        <v>1</v>
      </c>
      <c r="L227" s="27">
        <f t="shared" si="13"/>
        <v>0.49954995499549953</v>
      </c>
      <c r="M227" s="27">
        <f t="shared" si="13"/>
        <v>0.50045004500450041</v>
      </c>
      <c r="N227" s="28">
        <f t="shared" si="11"/>
        <v>224.89696592208236</v>
      </c>
      <c r="O227" s="29"/>
      <c r="P227" s="32"/>
      <c r="Q227" s="32"/>
      <c r="R227" s="32"/>
      <c r="T227" s="32"/>
      <c r="U227" s="32"/>
      <c r="V227" s="32"/>
      <c r="W227" s="32"/>
      <c r="X227" s="32"/>
    </row>
    <row r="228" spans="1:24" ht="15.75" customHeight="1" x14ac:dyDescent="0.2">
      <c r="A228" s="20"/>
      <c r="B228" s="77" t="s">
        <v>329</v>
      </c>
      <c r="C228" s="22" t="s">
        <v>45</v>
      </c>
      <c r="D228" s="22" t="s">
        <v>6</v>
      </c>
      <c r="E228" s="22" t="s">
        <v>15</v>
      </c>
      <c r="F228" s="23" t="s">
        <v>5</v>
      </c>
      <c r="G228" s="22" t="s">
        <v>29</v>
      </c>
      <c r="H228" s="24">
        <f t="shared" si="12"/>
        <v>3100</v>
      </c>
      <c r="I228" s="25">
        <v>1550</v>
      </c>
      <c r="J228" s="25">
        <v>1550</v>
      </c>
      <c r="K228" s="26">
        <f t="shared" si="13"/>
        <v>2.7902790279027903</v>
      </c>
      <c r="L228" s="27">
        <f t="shared" si="13"/>
        <v>1.3951395139513951</v>
      </c>
      <c r="M228" s="27">
        <f t="shared" si="13"/>
        <v>1.3951395139513951</v>
      </c>
      <c r="N228" s="28">
        <f t="shared" si="11"/>
        <v>627.39369401734473</v>
      </c>
      <c r="O228" s="29"/>
      <c r="P228" s="32"/>
      <c r="Q228" s="32"/>
      <c r="R228" s="32"/>
      <c r="T228" s="32"/>
      <c r="U228" s="32"/>
      <c r="V228" s="32"/>
      <c r="W228" s="32"/>
      <c r="X228" s="32"/>
    </row>
    <row r="229" spans="1:24" ht="15.75" customHeight="1" x14ac:dyDescent="0.2">
      <c r="A229" s="20"/>
      <c r="B229" s="77" t="s">
        <v>330</v>
      </c>
      <c r="C229" s="22" t="s">
        <v>21</v>
      </c>
      <c r="D229" s="22" t="s">
        <v>6</v>
      </c>
      <c r="E229" s="22" t="s">
        <v>15</v>
      </c>
      <c r="F229" s="23" t="s">
        <v>5</v>
      </c>
      <c r="G229" s="22" t="s">
        <v>29</v>
      </c>
      <c r="H229" s="24">
        <f t="shared" si="12"/>
        <v>1111</v>
      </c>
      <c r="I229" s="25">
        <v>556</v>
      </c>
      <c r="J229" s="25">
        <v>555</v>
      </c>
      <c r="K229" s="26">
        <f t="shared" si="13"/>
        <v>1</v>
      </c>
      <c r="L229" s="27">
        <f t="shared" si="13"/>
        <v>0.50045004500450041</v>
      </c>
      <c r="M229" s="27">
        <f t="shared" si="13"/>
        <v>0.49954995499549953</v>
      </c>
      <c r="N229" s="28">
        <f t="shared" si="11"/>
        <v>224.8026431445434</v>
      </c>
      <c r="O229" s="29"/>
      <c r="P229" s="32"/>
      <c r="Q229" s="32"/>
      <c r="R229" s="32"/>
      <c r="T229" s="32"/>
      <c r="U229" s="32"/>
      <c r="V229" s="32"/>
      <c r="W229" s="32"/>
      <c r="X229" s="32"/>
    </row>
    <row r="230" spans="1:24" ht="15.75" customHeight="1" x14ac:dyDescent="0.2">
      <c r="A230" s="20"/>
      <c r="B230" s="77" t="s">
        <v>331</v>
      </c>
      <c r="C230" s="22" t="s">
        <v>13</v>
      </c>
      <c r="D230" s="22" t="s">
        <v>3</v>
      </c>
      <c r="E230" s="22" t="s">
        <v>8</v>
      </c>
      <c r="F230" s="23" t="s">
        <v>5</v>
      </c>
      <c r="G230" s="22" t="s">
        <v>78</v>
      </c>
      <c r="H230" s="24">
        <f t="shared" si="12"/>
        <v>2222</v>
      </c>
      <c r="I230" s="25">
        <v>1666</v>
      </c>
      <c r="J230" s="25">
        <v>556</v>
      </c>
      <c r="K230" s="26">
        <f t="shared" si="13"/>
        <v>2</v>
      </c>
      <c r="L230" s="27">
        <f t="shared" si="13"/>
        <v>1.4995499549954996</v>
      </c>
      <c r="M230" s="27">
        <f t="shared" si="13"/>
        <v>0.50045004500450041</v>
      </c>
      <c r="N230" s="28">
        <f t="shared" si="11"/>
        <v>397.35046753250629</v>
      </c>
      <c r="O230" s="29"/>
      <c r="P230" s="32"/>
      <c r="Q230" s="32"/>
      <c r="R230" s="32"/>
      <c r="T230" s="32"/>
      <c r="U230" s="32"/>
      <c r="V230" s="32"/>
      <c r="W230" s="32"/>
      <c r="X230" s="32"/>
    </row>
    <row r="231" spans="1:24" ht="15.75" customHeight="1" x14ac:dyDescent="0.2">
      <c r="A231" s="20"/>
      <c r="B231" s="77" t="s">
        <v>332</v>
      </c>
      <c r="C231" s="22" t="s">
        <v>13</v>
      </c>
      <c r="D231" s="22" t="s">
        <v>3</v>
      </c>
      <c r="E231" s="22" t="s">
        <v>8</v>
      </c>
      <c r="F231" s="23" t="s">
        <v>5</v>
      </c>
      <c r="G231" s="22" t="s">
        <v>78</v>
      </c>
      <c r="H231" s="24">
        <f t="shared" si="12"/>
        <v>2222</v>
      </c>
      <c r="I231" s="25">
        <v>1666</v>
      </c>
      <c r="J231" s="25">
        <v>556</v>
      </c>
      <c r="K231" s="26">
        <f t="shared" si="13"/>
        <v>2</v>
      </c>
      <c r="L231" s="27">
        <f t="shared" si="13"/>
        <v>1.4995499549954996</v>
      </c>
      <c r="M231" s="27">
        <f t="shared" si="13"/>
        <v>0.50045004500450041</v>
      </c>
      <c r="N231" s="28">
        <f t="shared" si="11"/>
        <v>397.35046753250629</v>
      </c>
      <c r="O231" s="29"/>
      <c r="P231" s="32"/>
      <c r="Q231" s="32"/>
      <c r="R231" s="32"/>
      <c r="T231" s="32"/>
      <c r="U231" s="32"/>
      <c r="V231" s="32"/>
      <c r="W231" s="32"/>
      <c r="X231" s="32"/>
    </row>
    <row r="232" spans="1:24" ht="15.75" customHeight="1" x14ac:dyDescent="0.2">
      <c r="A232" s="20"/>
      <c r="B232" s="77" t="s">
        <v>333</v>
      </c>
      <c r="C232" s="22" t="s">
        <v>13</v>
      </c>
      <c r="D232" s="22" t="s">
        <v>3</v>
      </c>
      <c r="E232" s="22" t="s">
        <v>8</v>
      </c>
      <c r="F232" s="23" t="s">
        <v>5</v>
      </c>
      <c r="G232" s="22" t="s">
        <v>78</v>
      </c>
      <c r="H232" s="24">
        <f t="shared" si="12"/>
        <v>1111</v>
      </c>
      <c r="I232" s="25">
        <v>555</v>
      </c>
      <c r="J232" s="25">
        <v>556</v>
      </c>
      <c r="K232" s="26">
        <f t="shared" si="13"/>
        <v>1</v>
      </c>
      <c r="L232" s="27">
        <f t="shared" si="13"/>
        <v>0.49954995499549953</v>
      </c>
      <c r="M232" s="27">
        <f t="shared" si="13"/>
        <v>0.50045004500450041</v>
      </c>
      <c r="N232" s="28">
        <f t="shared" si="11"/>
        <v>224.89696592208236</v>
      </c>
      <c r="O232" s="29"/>
      <c r="P232" s="32"/>
      <c r="Q232" s="32"/>
      <c r="R232" s="32"/>
      <c r="T232" s="32"/>
      <c r="U232" s="32"/>
      <c r="V232" s="32"/>
      <c r="W232" s="32"/>
      <c r="X232" s="32"/>
    </row>
    <row r="233" spans="1:24" ht="15.75" customHeight="1" x14ac:dyDescent="0.2">
      <c r="A233" s="20"/>
      <c r="B233" s="77" t="s">
        <v>334</v>
      </c>
      <c r="C233" s="22" t="s">
        <v>13</v>
      </c>
      <c r="D233" s="22" t="s">
        <v>3</v>
      </c>
      <c r="E233" s="22" t="s">
        <v>8</v>
      </c>
      <c r="F233" s="23" t="s">
        <v>5</v>
      </c>
      <c r="G233" s="22" t="s">
        <v>78</v>
      </c>
      <c r="H233" s="24">
        <f t="shared" si="12"/>
        <v>2222</v>
      </c>
      <c r="I233" s="25">
        <v>1666</v>
      </c>
      <c r="J233" s="25">
        <v>556</v>
      </c>
      <c r="K233" s="26">
        <f t="shared" si="13"/>
        <v>2</v>
      </c>
      <c r="L233" s="27">
        <f t="shared" si="13"/>
        <v>1.4995499549954996</v>
      </c>
      <c r="M233" s="27">
        <f t="shared" si="13"/>
        <v>0.50045004500450041</v>
      </c>
      <c r="N233" s="28">
        <f t="shared" si="11"/>
        <v>397.35046753250629</v>
      </c>
      <c r="O233" s="29"/>
      <c r="P233" s="32"/>
      <c r="Q233" s="32"/>
      <c r="R233" s="32"/>
      <c r="T233" s="32"/>
      <c r="U233" s="32"/>
      <c r="V233" s="32"/>
      <c r="W233" s="32"/>
      <c r="X233" s="32"/>
    </row>
    <row r="234" spans="1:24" ht="15.75" customHeight="1" x14ac:dyDescent="0.2">
      <c r="A234" s="20"/>
      <c r="B234" s="77" t="s">
        <v>335</v>
      </c>
      <c r="C234" s="22" t="s">
        <v>47</v>
      </c>
      <c r="D234" s="22" t="s">
        <v>6</v>
      </c>
      <c r="E234" s="22" t="s">
        <v>8</v>
      </c>
      <c r="F234" s="23" t="s">
        <v>5</v>
      </c>
      <c r="G234" s="22" t="s">
        <v>78</v>
      </c>
      <c r="H234" s="24">
        <f t="shared" si="12"/>
        <v>6501</v>
      </c>
      <c r="I234" s="25">
        <v>0</v>
      </c>
      <c r="J234" s="25">
        <v>6501</v>
      </c>
      <c r="K234" s="26">
        <f t="shared" si="13"/>
        <v>5.8514851485148514</v>
      </c>
      <c r="L234" s="27">
        <f t="shared" si="13"/>
        <v>0</v>
      </c>
      <c r="M234" s="27">
        <f t="shared" si="13"/>
        <v>5.8514851485148514</v>
      </c>
      <c r="N234" s="28">
        <f t="shared" si="11"/>
        <v>1622.3014802635178</v>
      </c>
      <c r="O234" s="29"/>
      <c r="P234" s="32"/>
      <c r="Q234" s="32"/>
      <c r="R234" s="32"/>
      <c r="T234" s="32"/>
      <c r="U234" s="32"/>
      <c r="V234" s="32"/>
      <c r="W234" s="32"/>
      <c r="X234" s="32"/>
    </row>
    <row r="235" spans="1:24" ht="15.75" customHeight="1" x14ac:dyDescent="0.2">
      <c r="A235" s="20"/>
      <c r="B235" s="77" t="s">
        <v>336</v>
      </c>
      <c r="C235" s="22" t="s">
        <v>13</v>
      </c>
      <c r="D235" s="22" t="s">
        <v>3</v>
      </c>
      <c r="E235" s="22" t="s">
        <v>8</v>
      </c>
      <c r="F235" s="23" t="s">
        <v>5</v>
      </c>
      <c r="G235" s="22" t="s">
        <v>78</v>
      </c>
      <c r="H235" s="24">
        <f t="shared" si="12"/>
        <v>1111</v>
      </c>
      <c r="I235" s="25">
        <v>555</v>
      </c>
      <c r="J235" s="25">
        <v>556</v>
      </c>
      <c r="K235" s="26">
        <f t="shared" si="13"/>
        <v>1</v>
      </c>
      <c r="L235" s="27">
        <f t="shared" si="13"/>
        <v>0.49954995499549953</v>
      </c>
      <c r="M235" s="27">
        <f t="shared" si="13"/>
        <v>0.50045004500450041</v>
      </c>
      <c r="N235" s="28">
        <f t="shared" si="11"/>
        <v>224.89696592208236</v>
      </c>
      <c r="O235" s="29"/>
      <c r="P235" s="32"/>
      <c r="Q235" s="32"/>
      <c r="R235" s="32"/>
      <c r="T235" s="32"/>
      <c r="U235" s="32"/>
      <c r="V235" s="32"/>
      <c r="W235" s="32"/>
      <c r="X235" s="32"/>
    </row>
    <row r="236" spans="1:24" ht="15.75" customHeight="1" x14ac:dyDescent="0.2">
      <c r="A236" s="20"/>
      <c r="B236" s="77" t="s">
        <v>337</v>
      </c>
      <c r="C236" s="22" t="s">
        <v>13</v>
      </c>
      <c r="D236" s="22" t="s">
        <v>3</v>
      </c>
      <c r="E236" s="22" t="s">
        <v>8</v>
      </c>
      <c r="F236" s="23" t="s">
        <v>5</v>
      </c>
      <c r="G236" s="22" t="s">
        <v>78</v>
      </c>
      <c r="H236" s="24">
        <f t="shared" si="12"/>
        <v>2222</v>
      </c>
      <c r="I236" s="25">
        <v>1666</v>
      </c>
      <c r="J236" s="25">
        <v>556</v>
      </c>
      <c r="K236" s="26">
        <f t="shared" si="13"/>
        <v>2</v>
      </c>
      <c r="L236" s="27">
        <f t="shared" si="13"/>
        <v>1.4995499549954996</v>
      </c>
      <c r="M236" s="27">
        <f t="shared" si="13"/>
        <v>0.50045004500450041</v>
      </c>
      <c r="N236" s="28">
        <f t="shared" si="11"/>
        <v>397.35046753250629</v>
      </c>
      <c r="O236" s="29"/>
      <c r="P236" s="32"/>
      <c r="Q236" s="32"/>
      <c r="R236" s="32"/>
      <c r="T236" s="32"/>
      <c r="U236" s="32"/>
      <c r="V236" s="32"/>
      <c r="W236" s="32"/>
      <c r="X236" s="32"/>
    </row>
    <row r="237" spans="1:24" ht="15.75" customHeight="1" x14ac:dyDescent="0.2">
      <c r="A237" s="20"/>
      <c r="B237" s="77" t="s">
        <v>338</v>
      </c>
      <c r="C237" s="22" t="s">
        <v>13</v>
      </c>
      <c r="D237" s="22" t="s">
        <v>3</v>
      </c>
      <c r="E237" s="22" t="s">
        <v>8</v>
      </c>
      <c r="F237" s="23" t="s">
        <v>5</v>
      </c>
      <c r="G237" s="22" t="s">
        <v>78</v>
      </c>
      <c r="H237" s="24">
        <f t="shared" si="12"/>
        <v>1111</v>
      </c>
      <c r="I237" s="25">
        <v>555</v>
      </c>
      <c r="J237" s="25">
        <v>556</v>
      </c>
      <c r="K237" s="26">
        <f t="shared" si="13"/>
        <v>1</v>
      </c>
      <c r="L237" s="27">
        <f t="shared" si="13"/>
        <v>0.49954995499549953</v>
      </c>
      <c r="M237" s="27">
        <f t="shared" si="13"/>
        <v>0.50045004500450041</v>
      </c>
      <c r="N237" s="28">
        <f t="shared" si="11"/>
        <v>224.89696592208236</v>
      </c>
      <c r="O237" s="29"/>
      <c r="P237" s="32"/>
      <c r="Q237" s="32"/>
      <c r="R237" s="32"/>
      <c r="T237" s="32"/>
      <c r="U237" s="32"/>
      <c r="V237" s="32"/>
      <c r="W237" s="32"/>
      <c r="X237" s="32"/>
    </row>
    <row r="238" spans="1:24" ht="15.75" customHeight="1" x14ac:dyDescent="0.2">
      <c r="A238" s="20"/>
      <c r="B238" s="77" t="s">
        <v>339</v>
      </c>
      <c r="C238" s="22" t="s">
        <v>13</v>
      </c>
      <c r="D238" s="22" t="s">
        <v>3</v>
      </c>
      <c r="E238" s="22" t="s">
        <v>8</v>
      </c>
      <c r="F238" s="23" t="s">
        <v>5</v>
      </c>
      <c r="G238" s="22" t="s">
        <v>78</v>
      </c>
      <c r="H238" s="24">
        <f t="shared" si="12"/>
        <v>1111</v>
      </c>
      <c r="I238" s="25">
        <v>1111</v>
      </c>
      <c r="J238" s="25">
        <v>0</v>
      </c>
      <c r="K238" s="26">
        <f t="shared" si="13"/>
        <v>1</v>
      </c>
      <c r="L238" s="27">
        <f t="shared" si="13"/>
        <v>1</v>
      </c>
      <c r="M238" s="27">
        <f t="shared" si="13"/>
        <v>0</v>
      </c>
      <c r="N238" s="28">
        <f t="shared" si="11"/>
        <v>172.45350161042393</v>
      </c>
      <c r="O238" s="29"/>
      <c r="P238" s="32"/>
      <c r="Q238" s="32"/>
      <c r="R238" s="32"/>
      <c r="T238" s="32"/>
      <c r="U238" s="32"/>
      <c r="V238" s="32"/>
      <c r="W238" s="32"/>
      <c r="X238" s="32"/>
    </row>
    <row r="239" spans="1:24" ht="15.75" customHeight="1" x14ac:dyDescent="0.2">
      <c r="A239" s="20"/>
      <c r="B239" s="77" t="s">
        <v>340</v>
      </c>
      <c r="C239" s="22" t="s">
        <v>13</v>
      </c>
      <c r="D239" s="22" t="s">
        <v>3</v>
      </c>
      <c r="E239" s="22" t="s">
        <v>8</v>
      </c>
      <c r="F239" s="23" t="s">
        <v>5</v>
      </c>
      <c r="G239" s="22" t="s">
        <v>78</v>
      </c>
      <c r="H239" s="24">
        <f t="shared" si="12"/>
        <v>1111</v>
      </c>
      <c r="I239" s="25">
        <v>555</v>
      </c>
      <c r="J239" s="25">
        <v>556</v>
      </c>
      <c r="K239" s="26">
        <f t="shared" si="13"/>
        <v>1</v>
      </c>
      <c r="L239" s="27">
        <f t="shared" si="13"/>
        <v>0.49954995499549953</v>
      </c>
      <c r="M239" s="27">
        <f t="shared" si="13"/>
        <v>0.50045004500450041</v>
      </c>
      <c r="N239" s="28">
        <f t="shared" si="11"/>
        <v>224.89696592208236</v>
      </c>
      <c r="O239" s="29"/>
      <c r="P239" s="32"/>
      <c r="Q239" s="32"/>
      <c r="R239" s="32"/>
      <c r="T239" s="32"/>
      <c r="U239" s="32"/>
      <c r="V239" s="32"/>
      <c r="W239" s="32"/>
      <c r="X239" s="32"/>
    </row>
    <row r="240" spans="1:24" ht="15.75" customHeight="1" x14ac:dyDescent="0.2">
      <c r="A240" s="20"/>
      <c r="B240" s="77" t="s">
        <v>341</v>
      </c>
      <c r="C240" s="22" t="s">
        <v>13</v>
      </c>
      <c r="D240" s="22" t="s">
        <v>3</v>
      </c>
      <c r="E240" s="22" t="s">
        <v>8</v>
      </c>
      <c r="F240" s="23" t="s">
        <v>5</v>
      </c>
      <c r="G240" s="22" t="s">
        <v>78</v>
      </c>
      <c r="H240" s="24">
        <f t="shared" si="12"/>
        <v>1111</v>
      </c>
      <c r="I240" s="25">
        <v>555</v>
      </c>
      <c r="J240" s="25">
        <v>556</v>
      </c>
      <c r="K240" s="26">
        <f t="shared" si="13"/>
        <v>1</v>
      </c>
      <c r="L240" s="27">
        <f t="shared" si="13"/>
        <v>0.49954995499549953</v>
      </c>
      <c r="M240" s="27">
        <f t="shared" si="13"/>
        <v>0.50045004500450041</v>
      </c>
      <c r="N240" s="28">
        <f t="shared" si="11"/>
        <v>224.89696592208236</v>
      </c>
      <c r="O240" s="29"/>
      <c r="P240" s="32"/>
      <c r="Q240" s="32"/>
      <c r="R240" s="32"/>
      <c r="T240" s="32"/>
      <c r="U240" s="32"/>
      <c r="V240" s="32"/>
      <c r="W240" s="32"/>
      <c r="X240" s="32"/>
    </row>
    <row r="241" spans="1:24" ht="15.75" customHeight="1" x14ac:dyDescent="0.2">
      <c r="A241" s="20"/>
      <c r="B241" s="77" t="s">
        <v>342</v>
      </c>
      <c r="C241" s="22" t="s">
        <v>13</v>
      </c>
      <c r="D241" s="22" t="s">
        <v>3</v>
      </c>
      <c r="E241" s="22" t="s">
        <v>8</v>
      </c>
      <c r="F241" s="23" t="s">
        <v>5</v>
      </c>
      <c r="G241" s="22" t="s">
        <v>78</v>
      </c>
      <c r="H241" s="24">
        <f t="shared" si="12"/>
        <v>1111</v>
      </c>
      <c r="I241" s="25">
        <v>0</v>
      </c>
      <c r="J241" s="25">
        <v>1111</v>
      </c>
      <c r="K241" s="26">
        <f t="shared" si="13"/>
        <v>1</v>
      </c>
      <c r="L241" s="27">
        <f t="shared" si="13"/>
        <v>0</v>
      </c>
      <c r="M241" s="27">
        <f t="shared" si="13"/>
        <v>1</v>
      </c>
      <c r="N241" s="28">
        <f t="shared" si="11"/>
        <v>277.24610745620186</v>
      </c>
      <c r="O241" s="29"/>
      <c r="P241" s="32"/>
      <c r="Q241" s="32"/>
      <c r="R241" s="32"/>
      <c r="T241" s="32"/>
      <c r="U241" s="32"/>
      <c r="V241" s="32"/>
      <c r="W241" s="32"/>
      <c r="X241" s="32"/>
    </row>
    <row r="242" spans="1:24" ht="15.75" customHeight="1" x14ac:dyDescent="0.2">
      <c r="A242" s="20"/>
      <c r="B242" s="77" t="s">
        <v>343</v>
      </c>
      <c r="C242" s="22" t="s">
        <v>30</v>
      </c>
      <c r="D242" s="22" t="s">
        <v>6</v>
      </c>
      <c r="E242" s="22" t="s">
        <v>4</v>
      </c>
      <c r="F242" s="23" t="s">
        <v>5</v>
      </c>
      <c r="G242" s="22" t="s">
        <v>36</v>
      </c>
      <c r="H242" s="24">
        <f t="shared" si="12"/>
        <v>2222</v>
      </c>
      <c r="I242" s="25">
        <v>1111</v>
      </c>
      <c r="J242" s="25">
        <v>1111</v>
      </c>
      <c r="K242" s="26">
        <f t="shared" si="13"/>
        <v>2</v>
      </c>
      <c r="L242" s="27">
        <f t="shared" si="13"/>
        <v>1</v>
      </c>
      <c r="M242" s="27">
        <f t="shared" si="13"/>
        <v>1</v>
      </c>
      <c r="N242" s="28">
        <f t="shared" si="11"/>
        <v>449.69960906662578</v>
      </c>
      <c r="O242" s="29"/>
      <c r="P242" s="32"/>
      <c r="Q242" s="32"/>
      <c r="R242" s="32"/>
      <c r="T242" s="32"/>
      <c r="U242" s="32"/>
      <c r="V242" s="32"/>
      <c r="W242" s="32"/>
      <c r="X242" s="32"/>
    </row>
    <row r="243" spans="1:24" ht="15.75" customHeight="1" x14ac:dyDescent="0.2">
      <c r="A243" s="20"/>
      <c r="B243" s="77" t="s">
        <v>344</v>
      </c>
      <c r="C243" s="22" t="s">
        <v>13</v>
      </c>
      <c r="D243" s="22" t="s">
        <v>3</v>
      </c>
      <c r="E243" s="22" t="s">
        <v>8</v>
      </c>
      <c r="F243" s="23" t="s">
        <v>5</v>
      </c>
      <c r="G243" s="22" t="s">
        <v>78</v>
      </c>
      <c r="H243" s="24">
        <f t="shared" si="12"/>
        <v>1111</v>
      </c>
      <c r="I243" s="25">
        <v>555</v>
      </c>
      <c r="J243" s="25">
        <v>556</v>
      </c>
      <c r="K243" s="26">
        <f t="shared" si="13"/>
        <v>1</v>
      </c>
      <c r="L243" s="27">
        <f t="shared" si="13"/>
        <v>0.49954995499549953</v>
      </c>
      <c r="M243" s="27">
        <f t="shared" si="13"/>
        <v>0.50045004500450041</v>
      </c>
      <c r="N243" s="28">
        <f t="shared" si="11"/>
        <v>224.89696592208236</v>
      </c>
      <c r="O243" s="29"/>
      <c r="P243" s="32"/>
      <c r="Q243" s="32"/>
      <c r="R243" s="32"/>
      <c r="T243" s="32"/>
      <c r="U243" s="32"/>
      <c r="V243" s="32"/>
      <c r="W243" s="32"/>
      <c r="X243" s="32"/>
    </row>
    <row r="244" spans="1:24" ht="15.75" customHeight="1" x14ac:dyDescent="0.2">
      <c r="A244" s="20"/>
      <c r="B244" s="77" t="s">
        <v>345</v>
      </c>
      <c r="C244" s="22" t="s">
        <v>8</v>
      </c>
      <c r="D244" s="22" t="s">
        <v>6</v>
      </c>
      <c r="E244" s="22" t="s">
        <v>8</v>
      </c>
      <c r="F244" s="23" t="s">
        <v>5</v>
      </c>
      <c r="G244" s="22" t="s">
        <v>78</v>
      </c>
      <c r="H244" s="24">
        <f t="shared" si="12"/>
        <v>4994</v>
      </c>
      <c r="I244" s="25">
        <v>0</v>
      </c>
      <c r="J244" s="25">
        <v>4994</v>
      </c>
      <c r="K244" s="26">
        <f t="shared" si="13"/>
        <v>4.4950495049504955</v>
      </c>
      <c r="L244" s="27">
        <f t="shared" si="13"/>
        <v>0</v>
      </c>
      <c r="M244" s="27">
        <f t="shared" si="13"/>
        <v>4.4950495049504955</v>
      </c>
      <c r="N244" s="28">
        <f t="shared" si="11"/>
        <v>1246.2349780704519</v>
      </c>
      <c r="O244" s="29"/>
      <c r="P244" s="32"/>
      <c r="Q244" s="32"/>
      <c r="R244" s="32"/>
      <c r="T244" s="32"/>
      <c r="U244" s="32"/>
      <c r="V244" s="32"/>
      <c r="W244" s="32"/>
      <c r="X244" s="32"/>
    </row>
    <row r="245" spans="1:24" ht="15.75" customHeight="1" x14ac:dyDescent="0.2">
      <c r="A245" s="20"/>
      <c r="B245" s="77" t="s">
        <v>346</v>
      </c>
      <c r="C245" s="22" t="s">
        <v>54</v>
      </c>
      <c r="D245" s="22" t="s">
        <v>6</v>
      </c>
      <c r="E245" s="22" t="s">
        <v>8</v>
      </c>
      <c r="F245" s="23" t="s">
        <v>5</v>
      </c>
      <c r="G245" s="22" t="s">
        <v>78</v>
      </c>
      <c r="H245" s="24">
        <f t="shared" si="12"/>
        <v>6555</v>
      </c>
      <c r="I245" s="25">
        <v>1000</v>
      </c>
      <c r="J245" s="25">
        <v>5555</v>
      </c>
      <c r="K245" s="26">
        <f t="shared" si="13"/>
        <v>5.9000900090009001</v>
      </c>
      <c r="L245" s="27">
        <f t="shared" si="13"/>
        <v>0.90009000900090008</v>
      </c>
      <c r="M245" s="27">
        <f t="shared" si="13"/>
        <v>5</v>
      </c>
      <c r="N245" s="28">
        <f t="shared" si="11"/>
        <v>1541.4542110977725</v>
      </c>
      <c r="O245" s="29"/>
      <c r="P245" s="32"/>
      <c r="Q245" s="32"/>
      <c r="R245" s="32"/>
      <c r="T245" s="32"/>
      <c r="U245" s="32"/>
      <c r="V245" s="32"/>
      <c r="W245" s="32"/>
      <c r="X245" s="32"/>
    </row>
    <row r="246" spans="1:24" ht="15.75" customHeight="1" x14ac:dyDescent="0.2">
      <c r="A246" s="20"/>
      <c r="B246" s="77" t="s">
        <v>347</v>
      </c>
      <c r="C246" s="22" t="s">
        <v>13</v>
      </c>
      <c r="D246" s="22" t="s">
        <v>3</v>
      </c>
      <c r="E246" s="22" t="s">
        <v>8</v>
      </c>
      <c r="F246" s="23" t="s">
        <v>5</v>
      </c>
      <c r="G246" s="22" t="s">
        <v>78</v>
      </c>
      <c r="H246" s="24">
        <f t="shared" si="12"/>
        <v>1111</v>
      </c>
      <c r="I246" s="25">
        <v>555</v>
      </c>
      <c r="J246" s="25">
        <v>556</v>
      </c>
      <c r="K246" s="26">
        <f t="shared" si="13"/>
        <v>1</v>
      </c>
      <c r="L246" s="27">
        <f t="shared" si="13"/>
        <v>0.49954995499549953</v>
      </c>
      <c r="M246" s="27">
        <f t="shared" si="13"/>
        <v>0.50045004500450041</v>
      </c>
      <c r="N246" s="28">
        <f t="shared" si="11"/>
        <v>224.89696592208236</v>
      </c>
      <c r="O246" s="29"/>
      <c r="P246" s="32"/>
      <c r="Q246" s="32"/>
      <c r="R246" s="32"/>
      <c r="T246" s="32"/>
      <c r="U246" s="32"/>
      <c r="V246" s="32"/>
      <c r="W246" s="32"/>
      <c r="X246" s="32"/>
    </row>
    <row r="247" spans="1:24" ht="15.75" customHeight="1" x14ac:dyDescent="0.2">
      <c r="A247" s="20"/>
      <c r="B247" s="77" t="s">
        <v>348</v>
      </c>
      <c r="C247" s="22" t="s">
        <v>13</v>
      </c>
      <c r="D247" s="22" t="s">
        <v>3</v>
      </c>
      <c r="E247" s="22" t="s">
        <v>8</v>
      </c>
      <c r="F247" s="23" t="s">
        <v>5</v>
      </c>
      <c r="G247" s="22" t="s">
        <v>78</v>
      </c>
      <c r="H247" s="24">
        <f t="shared" si="12"/>
        <v>1111</v>
      </c>
      <c r="I247" s="25">
        <v>555</v>
      </c>
      <c r="J247" s="25">
        <v>556</v>
      </c>
      <c r="K247" s="26">
        <f t="shared" si="13"/>
        <v>1</v>
      </c>
      <c r="L247" s="27">
        <f t="shared" si="13"/>
        <v>0.49954995499549953</v>
      </c>
      <c r="M247" s="27">
        <f t="shared" si="13"/>
        <v>0.50045004500450041</v>
      </c>
      <c r="N247" s="28">
        <f t="shared" si="11"/>
        <v>224.89696592208236</v>
      </c>
      <c r="O247" s="29"/>
      <c r="P247" s="32"/>
      <c r="Q247" s="32"/>
      <c r="R247" s="32"/>
      <c r="T247" s="32"/>
      <c r="U247" s="32"/>
      <c r="V247" s="32"/>
      <c r="W247" s="32"/>
      <c r="X247" s="32"/>
    </row>
    <row r="248" spans="1:24" ht="15.75" customHeight="1" x14ac:dyDescent="0.2">
      <c r="A248" s="20"/>
      <c r="B248" s="77" t="s">
        <v>349</v>
      </c>
      <c r="C248" s="22" t="s">
        <v>42</v>
      </c>
      <c r="D248" s="22" t="s">
        <v>6</v>
      </c>
      <c r="E248" s="22" t="s">
        <v>51</v>
      </c>
      <c r="F248" s="23" t="s">
        <v>5</v>
      </c>
      <c r="G248" s="22" t="s">
        <v>36</v>
      </c>
      <c r="H248" s="24">
        <f t="shared" si="12"/>
        <v>1444</v>
      </c>
      <c r="I248" s="25">
        <v>722</v>
      </c>
      <c r="J248" s="25">
        <v>722</v>
      </c>
      <c r="K248" s="26">
        <f t="shared" si="13"/>
        <v>1.2997299729972998</v>
      </c>
      <c r="L248" s="27">
        <f t="shared" si="13"/>
        <v>0.64986498649864988</v>
      </c>
      <c r="M248" s="27">
        <f t="shared" si="13"/>
        <v>0.64986498649864988</v>
      </c>
      <c r="N248" s="28">
        <f t="shared" si="11"/>
        <v>292.24403037453089</v>
      </c>
      <c r="O248" s="29"/>
      <c r="P248" s="32"/>
      <c r="Q248" s="32"/>
      <c r="R248" s="32"/>
      <c r="T248" s="32"/>
      <c r="U248" s="32"/>
      <c r="V248" s="32"/>
      <c r="W248" s="32"/>
      <c r="X248" s="32"/>
    </row>
    <row r="249" spans="1:24" ht="15.75" customHeight="1" x14ac:dyDescent="0.2">
      <c r="A249" s="20"/>
      <c r="B249" s="77" t="s">
        <v>350</v>
      </c>
      <c r="C249" s="22" t="s">
        <v>13</v>
      </c>
      <c r="D249" s="22" t="s">
        <v>3</v>
      </c>
      <c r="E249" s="22" t="s">
        <v>8</v>
      </c>
      <c r="F249" s="23" t="s">
        <v>5</v>
      </c>
      <c r="G249" s="22" t="s">
        <v>78</v>
      </c>
      <c r="H249" s="24">
        <f t="shared" si="12"/>
        <v>1111</v>
      </c>
      <c r="I249" s="25">
        <v>555</v>
      </c>
      <c r="J249" s="25">
        <v>556</v>
      </c>
      <c r="K249" s="26">
        <f t="shared" si="13"/>
        <v>1</v>
      </c>
      <c r="L249" s="27">
        <f t="shared" si="13"/>
        <v>0.49954995499549953</v>
      </c>
      <c r="M249" s="27">
        <f t="shared" si="13"/>
        <v>0.50045004500450041</v>
      </c>
      <c r="N249" s="28">
        <f t="shared" si="11"/>
        <v>224.89696592208236</v>
      </c>
      <c r="O249" s="29"/>
      <c r="P249" s="32"/>
      <c r="Q249" s="32"/>
      <c r="R249" s="32"/>
      <c r="T249" s="32"/>
      <c r="U249" s="32"/>
      <c r="V249" s="32"/>
      <c r="W249" s="32"/>
      <c r="X249" s="32"/>
    </row>
    <row r="250" spans="1:24" ht="15.75" customHeight="1" x14ac:dyDescent="0.2">
      <c r="A250" s="20"/>
      <c r="B250" s="77" t="s">
        <v>351</v>
      </c>
      <c r="C250" s="22" t="s">
        <v>55</v>
      </c>
      <c r="D250" s="22" t="s">
        <v>6</v>
      </c>
      <c r="E250" s="22" t="s">
        <v>15</v>
      </c>
      <c r="F250" s="23" t="s">
        <v>5</v>
      </c>
      <c r="G250" s="22" t="s">
        <v>29</v>
      </c>
      <c r="H250" s="24">
        <f t="shared" si="12"/>
        <v>1111</v>
      </c>
      <c r="I250" s="25">
        <v>556</v>
      </c>
      <c r="J250" s="25">
        <v>555</v>
      </c>
      <c r="K250" s="26">
        <f t="shared" si="13"/>
        <v>1</v>
      </c>
      <c r="L250" s="27">
        <f t="shared" si="13"/>
        <v>0.50045004500450041</v>
      </c>
      <c r="M250" s="27">
        <f t="shared" si="13"/>
        <v>0.49954995499549953</v>
      </c>
      <c r="N250" s="28">
        <f t="shared" si="11"/>
        <v>224.8026431445434</v>
      </c>
      <c r="O250" s="29"/>
      <c r="P250" s="32"/>
      <c r="Q250" s="32"/>
      <c r="R250" s="32"/>
      <c r="T250" s="32"/>
      <c r="U250" s="32"/>
      <c r="V250" s="32"/>
      <c r="W250" s="32"/>
      <c r="X250" s="32"/>
    </row>
    <row r="251" spans="1:24" ht="15.75" customHeight="1" x14ac:dyDescent="0.2">
      <c r="A251" s="20"/>
      <c r="B251" s="77" t="s">
        <v>352</v>
      </c>
      <c r="C251" s="22" t="s">
        <v>13</v>
      </c>
      <c r="D251" s="22" t="s">
        <v>3</v>
      </c>
      <c r="E251" s="22" t="s">
        <v>8</v>
      </c>
      <c r="F251" s="23" t="s">
        <v>5</v>
      </c>
      <c r="G251" s="22" t="s">
        <v>78</v>
      </c>
      <c r="H251" s="24">
        <f t="shared" si="12"/>
        <v>1111</v>
      </c>
      <c r="I251" s="25">
        <v>1111</v>
      </c>
      <c r="J251" s="25">
        <v>0</v>
      </c>
      <c r="K251" s="26">
        <f t="shared" si="13"/>
        <v>1</v>
      </c>
      <c r="L251" s="27">
        <f t="shared" si="13"/>
        <v>1</v>
      </c>
      <c r="M251" s="27">
        <f t="shared" si="13"/>
        <v>0</v>
      </c>
      <c r="N251" s="28">
        <f t="shared" si="11"/>
        <v>172.45350161042393</v>
      </c>
      <c r="O251" s="29"/>
      <c r="P251" s="32"/>
      <c r="Q251" s="32"/>
      <c r="R251" s="32"/>
      <c r="T251" s="32"/>
      <c r="U251" s="32"/>
      <c r="V251" s="32"/>
      <c r="W251" s="32"/>
      <c r="X251" s="32"/>
    </row>
    <row r="252" spans="1:24" ht="15.75" customHeight="1" x14ac:dyDescent="0.2">
      <c r="A252" s="20"/>
      <c r="B252" s="77" t="s">
        <v>353</v>
      </c>
      <c r="C252" s="22" t="s">
        <v>13</v>
      </c>
      <c r="D252" s="22" t="s">
        <v>3</v>
      </c>
      <c r="E252" s="22" t="s">
        <v>8</v>
      </c>
      <c r="F252" s="23" t="s">
        <v>5</v>
      </c>
      <c r="G252" s="22" t="s">
        <v>78</v>
      </c>
      <c r="H252" s="24">
        <f t="shared" si="12"/>
        <v>2222</v>
      </c>
      <c r="I252" s="25">
        <v>1110</v>
      </c>
      <c r="J252" s="25">
        <v>1112</v>
      </c>
      <c r="K252" s="26">
        <f t="shared" si="13"/>
        <v>2</v>
      </c>
      <c r="L252" s="27">
        <f t="shared" si="13"/>
        <v>0.99909990999099907</v>
      </c>
      <c r="M252" s="27">
        <f t="shared" si="13"/>
        <v>1.0009000900090008</v>
      </c>
      <c r="N252" s="28">
        <f t="shared" si="11"/>
        <v>449.79393184416472</v>
      </c>
      <c r="O252" s="29"/>
      <c r="P252" s="32"/>
      <c r="Q252" s="32"/>
      <c r="R252" s="32"/>
      <c r="T252" s="32"/>
      <c r="U252" s="32"/>
      <c r="V252" s="32"/>
      <c r="W252" s="32"/>
      <c r="X252" s="32"/>
    </row>
    <row r="253" spans="1:24" ht="15.75" customHeight="1" x14ac:dyDescent="0.2">
      <c r="A253" s="20"/>
      <c r="B253" s="77" t="s">
        <v>354</v>
      </c>
      <c r="C253" s="22" t="s">
        <v>13</v>
      </c>
      <c r="D253" s="22" t="s">
        <v>3</v>
      </c>
      <c r="E253" s="22" t="s">
        <v>8</v>
      </c>
      <c r="F253" s="23" t="s">
        <v>5</v>
      </c>
      <c r="G253" s="22" t="s">
        <v>78</v>
      </c>
      <c r="H253" s="24">
        <f t="shared" si="12"/>
        <v>1111</v>
      </c>
      <c r="I253" s="25">
        <v>555</v>
      </c>
      <c r="J253" s="25">
        <v>556</v>
      </c>
      <c r="K253" s="26">
        <f t="shared" si="13"/>
        <v>1</v>
      </c>
      <c r="L253" s="27">
        <f t="shared" si="13"/>
        <v>0.49954995499549953</v>
      </c>
      <c r="M253" s="27">
        <f t="shared" si="13"/>
        <v>0.50045004500450041</v>
      </c>
      <c r="N253" s="28">
        <f t="shared" si="11"/>
        <v>224.89696592208236</v>
      </c>
      <c r="O253" s="29"/>
      <c r="P253" s="32"/>
      <c r="Q253" s="32"/>
      <c r="R253" s="32"/>
      <c r="T253" s="32"/>
      <c r="U253" s="32"/>
      <c r="V253" s="32"/>
      <c r="W253" s="32"/>
      <c r="X253" s="32"/>
    </row>
    <row r="254" spans="1:24" ht="15.75" customHeight="1" x14ac:dyDescent="0.2">
      <c r="A254" s="20"/>
      <c r="B254" s="77" t="s">
        <v>355</v>
      </c>
      <c r="C254" s="22" t="s">
        <v>13</v>
      </c>
      <c r="D254" s="22" t="s">
        <v>3</v>
      </c>
      <c r="E254" s="22" t="s">
        <v>8</v>
      </c>
      <c r="F254" s="23" t="s">
        <v>5</v>
      </c>
      <c r="G254" s="22" t="s">
        <v>78</v>
      </c>
      <c r="H254" s="24">
        <f t="shared" si="12"/>
        <v>1111</v>
      </c>
      <c r="I254" s="25">
        <v>1111</v>
      </c>
      <c r="J254" s="25">
        <v>0</v>
      </c>
      <c r="K254" s="26">
        <f t="shared" si="13"/>
        <v>1</v>
      </c>
      <c r="L254" s="27">
        <f t="shared" si="13"/>
        <v>1</v>
      </c>
      <c r="M254" s="27">
        <f t="shared" si="13"/>
        <v>0</v>
      </c>
      <c r="N254" s="28">
        <f t="shared" si="11"/>
        <v>172.45350161042393</v>
      </c>
      <c r="O254" s="29"/>
      <c r="P254" s="32"/>
      <c r="Q254" s="32"/>
      <c r="R254" s="32"/>
      <c r="T254" s="32"/>
      <c r="U254" s="32"/>
      <c r="V254" s="32"/>
      <c r="W254" s="32"/>
      <c r="X254" s="32"/>
    </row>
    <row r="255" spans="1:24" ht="15.75" customHeight="1" x14ac:dyDescent="0.2">
      <c r="A255" s="20"/>
      <c r="B255" s="77" t="s">
        <v>356</v>
      </c>
      <c r="C255" s="22" t="s">
        <v>54</v>
      </c>
      <c r="D255" s="22" t="s">
        <v>6</v>
      </c>
      <c r="E255" s="22" t="s">
        <v>8</v>
      </c>
      <c r="F255" s="23" t="s">
        <v>5</v>
      </c>
      <c r="G255" s="22" t="s">
        <v>78</v>
      </c>
      <c r="H255" s="24">
        <f t="shared" si="12"/>
        <v>5555</v>
      </c>
      <c r="I255" s="25">
        <v>0</v>
      </c>
      <c r="J255" s="25">
        <v>5555</v>
      </c>
      <c r="K255" s="26">
        <f t="shared" si="13"/>
        <v>5</v>
      </c>
      <c r="L255" s="27">
        <f t="shared" si="13"/>
        <v>0</v>
      </c>
      <c r="M255" s="27">
        <f t="shared" si="13"/>
        <v>5</v>
      </c>
      <c r="N255" s="28">
        <f t="shared" si="11"/>
        <v>1386.2305372810092</v>
      </c>
      <c r="O255" s="29"/>
      <c r="P255" s="32"/>
      <c r="Q255" s="32"/>
      <c r="R255" s="32"/>
      <c r="T255" s="32"/>
      <c r="U255" s="32"/>
      <c r="V255" s="32"/>
      <c r="W255" s="32"/>
      <c r="X255" s="32"/>
    </row>
    <row r="256" spans="1:24" ht="15.75" customHeight="1" x14ac:dyDescent="0.2">
      <c r="A256" s="20"/>
      <c r="B256" s="77" t="s">
        <v>357</v>
      </c>
      <c r="C256" s="22" t="s">
        <v>13</v>
      </c>
      <c r="D256" s="22" t="s">
        <v>3</v>
      </c>
      <c r="E256" s="22" t="s">
        <v>8</v>
      </c>
      <c r="F256" s="23" t="s">
        <v>5</v>
      </c>
      <c r="G256" s="22" t="s">
        <v>78</v>
      </c>
      <c r="H256" s="24">
        <f t="shared" si="12"/>
        <v>2222</v>
      </c>
      <c r="I256" s="25">
        <v>1666</v>
      </c>
      <c r="J256" s="25">
        <v>556</v>
      </c>
      <c r="K256" s="26">
        <f t="shared" si="13"/>
        <v>2</v>
      </c>
      <c r="L256" s="27">
        <f t="shared" si="13"/>
        <v>1.4995499549954996</v>
      </c>
      <c r="M256" s="27">
        <f t="shared" si="13"/>
        <v>0.50045004500450041</v>
      </c>
      <c r="N256" s="28">
        <f t="shared" ref="N256:N289" si="14">SUM(L256*$V$16)+(M256*$V$17)</f>
        <v>397.35046753250629</v>
      </c>
      <c r="O256" s="29"/>
      <c r="P256" s="32"/>
      <c r="Q256" s="32"/>
      <c r="R256" s="32"/>
      <c r="T256" s="32"/>
      <c r="U256" s="32"/>
      <c r="V256" s="32"/>
      <c r="W256" s="32"/>
      <c r="X256" s="32"/>
    </row>
    <row r="257" spans="1:24" ht="15.75" customHeight="1" x14ac:dyDescent="0.2">
      <c r="A257" s="20"/>
      <c r="B257" s="77" t="s">
        <v>358</v>
      </c>
      <c r="C257" s="22" t="s">
        <v>56</v>
      </c>
      <c r="D257" s="22" t="s">
        <v>6</v>
      </c>
      <c r="E257" s="22" t="s">
        <v>8</v>
      </c>
      <c r="F257" s="23" t="s">
        <v>5</v>
      </c>
      <c r="G257" s="22" t="s">
        <v>78</v>
      </c>
      <c r="H257" s="24">
        <f t="shared" ref="H257:H289" si="15">+SUM(I257+J257)</f>
        <v>1111</v>
      </c>
      <c r="I257" s="25">
        <v>0</v>
      </c>
      <c r="J257" s="25">
        <v>1111</v>
      </c>
      <c r="K257" s="26">
        <f t="shared" ref="K257:M289" si="16">H257/$P$3</f>
        <v>1</v>
      </c>
      <c r="L257" s="27">
        <f t="shared" si="16"/>
        <v>0</v>
      </c>
      <c r="M257" s="27">
        <f t="shared" si="16"/>
        <v>1</v>
      </c>
      <c r="N257" s="28">
        <f t="shared" si="14"/>
        <v>277.24610745620186</v>
      </c>
      <c r="O257" s="29"/>
      <c r="P257" s="32"/>
      <c r="Q257" s="32"/>
      <c r="R257" s="32"/>
      <c r="T257" s="32"/>
      <c r="U257" s="32"/>
      <c r="V257" s="32"/>
      <c r="W257" s="32"/>
      <c r="X257" s="32"/>
    </row>
    <row r="258" spans="1:24" ht="15.75" customHeight="1" x14ac:dyDescent="0.2">
      <c r="A258" s="20"/>
      <c r="B258" s="77" t="s">
        <v>359</v>
      </c>
      <c r="C258" s="22" t="s">
        <v>13</v>
      </c>
      <c r="D258" s="22" t="s">
        <v>3</v>
      </c>
      <c r="E258" s="22" t="s">
        <v>8</v>
      </c>
      <c r="F258" s="23" t="s">
        <v>5</v>
      </c>
      <c r="G258" s="22" t="s">
        <v>78</v>
      </c>
      <c r="H258" s="24">
        <f t="shared" si="15"/>
        <v>1111</v>
      </c>
      <c r="I258" s="25">
        <v>1111</v>
      </c>
      <c r="J258" s="25">
        <v>0</v>
      </c>
      <c r="K258" s="26">
        <f t="shared" si="16"/>
        <v>1</v>
      </c>
      <c r="L258" s="27">
        <f t="shared" si="16"/>
        <v>1</v>
      </c>
      <c r="M258" s="27">
        <f t="shared" si="16"/>
        <v>0</v>
      </c>
      <c r="N258" s="28">
        <f t="shared" si="14"/>
        <v>172.45350161042393</v>
      </c>
      <c r="O258" s="29"/>
      <c r="P258" s="32"/>
      <c r="Q258" s="32"/>
      <c r="R258" s="32"/>
      <c r="T258" s="32"/>
      <c r="U258" s="32"/>
      <c r="V258" s="32"/>
      <c r="W258" s="32"/>
      <c r="X258" s="32"/>
    </row>
    <row r="259" spans="1:24" ht="15.75" customHeight="1" x14ac:dyDescent="0.2">
      <c r="A259" s="20"/>
      <c r="B259" s="77" t="s">
        <v>360</v>
      </c>
      <c r="C259" s="22" t="s">
        <v>13</v>
      </c>
      <c r="D259" s="22" t="s">
        <v>3</v>
      </c>
      <c r="E259" s="22" t="s">
        <v>8</v>
      </c>
      <c r="F259" s="23" t="s">
        <v>5</v>
      </c>
      <c r="G259" s="22" t="s">
        <v>78</v>
      </c>
      <c r="H259" s="24">
        <f t="shared" si="15"/>
        <v>1111</v>
      </c>
      <c r="I259" s="25">
        <v>1111</v>
      </c>
      <c r="J259" s="25">
        <v>0</v>
      </c>
      <c r="K259" s="26">
        <f t="shared" si="16"/>
        <v>1</v>
      </c>
      <c r="L259" s="27">
        <f t="shared" si="16"/>
        <v>1</v>
      </c>
      <c r="M259" s="27">
        <f t="shared" si="16"/>
        <v>0</v>
      </c>
      <c r="N259" s="28">
        <f t="shared" si="14"/>
        <v>172.45350161042393</v>
      </c>
      <c r="O259" s="29"/>
      <c r="P259" s="32"/>
      <c r="Q259" s="32"/>
      <c r="R259" s="32"/>
      <c r="T259" s="32"/>
      <c r="U259" s="32"/>
      <c r="V259" s="32"/>
      <c r="W259" s="32"/>
      <c r="X259" s="32"/>
    </row>
    <row r="260" spans="1:24" ht="15.75" customHeight="1" x14ac:dyDescent="0.2">
      <c r="A260" s="20"/>
      <c r="B260" s="77" t="s">
        <v>361</v>
      </c>
      <c r="C260" s="22" t="s">
        <v>13</v>
      </c>
      <c r="D260" s="22" t="s">
        <v>3</v>
      </c>
      <c r="E260" s="22" t="s">
        <v>8</v>
      </c>
      <c r="F260" s="23" t="s">
        <v>5</v>
      </c>
      <c r="G260" s="22" t="s">
        <v>78</v>
      </c>
      <c r="H260" s="24">
        <f t="shared" si="15"/>
        <v>1111</v>
      </c>
      <c r="I260" s="25">
        <v>1111</v>
      </c>
      <c r="J260" s="25">
        <v>0</v>
      </c>
      <c r="K260" s="26">
        <f t="shared" si="16"/>
        <v>1</v>
      </c>
      <c r="L260" s="27">
        <f t="shared" si="16"/>
        <v>1</v>
      </c>
      <c r="M260" s="27">
        <f t="shared" si="16"/>
        <v>0</v>
      </c>
      <c r="N260" s="28">
        <f t="shared" si="14"/>
        <v>172.45350161042393</v>
      </c>
      <c r="O260" s="29"/>
      <c r="P260" s="32"/>
      <c r="Q260" s="32"/>
      <c r="R260" s="32"/>
      <c r="T260" s="32"/>
      <c r="U260" s="32"/>
      <c r="V260" s="32"/>
      <c r="W260" s="32"/>
      <c r="X260" s="32"/>
    </row>
    <row r="261" spans="1:24" ht="15.75" customHeight="1" x14ac:dyDescent="0.2">
      <c r="A261" s="20"/>
      <c r="B261" s="77" t="s">
        <v>362</v>
      </c>
      <c r="C261" s="22" t="s">
        <v>13</v>
      </c>
      <c r="D261" s="22" t="s">
        <v>3</v>
      </c>
      <c r="E261" s="22" t="s">
        <v>8</v>
      </c>
      <c r="F261" s="23" t="s">
        <v>5</v>
      </c>
      <c r="G261" s="22" t="s">
        <v>78</v>
      </c>
      <c r="H261" s="24">
        <f t="shared" si="15"/>
        <v>1111</v>
      </c>
      <c r="I261" s="25">
        <v>1111</v>
      </c>
      <c r="J261" s="25">
        <v>0</v>
      </c>
      <c r="K261" s="26">
        <f t="shared" si="16"/>
        <v>1</v>
      </c>
      <c r="L261" s="27">
        <f t="shared" si="16"/>
        <v>1</v>
      </c>
      <c r="M261" s="27">
        <f t="shared" si="16"/>
        <v>0</v>
      </c>
      <c r="N261" s="28">
        <f t="shared" si="14"/>
        <v>172.45350161042393</v>
      </c>
      <c r="O261" s="29"/>
      <c r="P261" s="32"/>
      <c r="Q261" s="32"/>
      <c r="R261" s="32"/>
      <c r="T261" s="32"/>
      <c r="U261" s="32"/>
      <c r="V261" s="32"/>
      <c r="W261" s="32"/>
      <c r="X261" s="32"/>
    </row>
    <row r="262" spans="1:24" ht="15.75" customHeight="1" x14ac:dyDescent="0.2">
      <c r="A262" s="20"/>
      <c r="B262" s="77" t="s">
        <v>363</v>
      </c>
      <c r="C262" s="22" t="s">
        <v>13</v>
      </c>
      <c r="D262" s="22" t="s">
        <v>3</v>
      </c>
      <c r="E262" s="22" t="s">
        <v>8</v>
      </c>
      <c r="F262" s="23" t="s">
        <v>5</v>
      </c>
      <c r="G262" s="22" t="s">
        <v>78</v>
      </c>
      <c r="H262" s="24">
        <f t="shared" si="15"/>
        <v>2222</v>
      </c>
      <c r="I262" s="25">
        <v>1110</v>
      </c>
      <c r="J262" s="25">
        <v>1112</v>
      </c>
      <c r="K262" s="26">
        <f t="shared" si="16"/>
        <v>2</v>
      </c>
      <c r="L262" s="27">
        <f t="shared" si="16"/>
        <v>0.99909990999099907</v>
      </c>
      <c r="M262" s="27">
        <f t="shared" si="16"/>
        <v>1.0009000900090008</v>
      </c>
      <c r="N262" s="28">
        <f t="shared" si="14"/>
        <v>449.79393184416472</v>
      </c>
      <c r="O262" s="29"/>
      <c r="P262" s="32"/>
      <c r="Q262" s="32"/>
      <c r="R262" s="32"/>
      <c r="T262" s="32"/>
      <c r="U262" s="32"/>
      <c r="V262" s="32"/>
      <c r="W262" s="32"/>
      <c r="X262" s="32"/>
    </row>
    <row r="263" spans="1:24" ht="15.75" customHeight="1" x14ac:dyDescent="0.2">
      <c r="A263" s="20"/>
      <c r="B263" s="77" t="s">
        <v>364</v>
      </c>
      <c r="C263" s="22" t="s">
        <v>30</v>
      </c>
      <c r="D263" s="22" t="s">
        <v>6</v>
      </c>
      <c r="E263" s="22" t="s">
        <v>4</v>
      </c>
      <c r="F263" s="23" t="s">
        <v>5</v>
      </c>
      <c r="G263" s="22" t="s">
        <v>36</v>
      </c>
      <c r="H263" s="24">
        <f t="shared" si="15"/>
        <v>3333</v>
      </c>
      <c r="I263" s="25">
        <v>3333</v>
      </c>
      <c r="J263" s="25">
        <v>0</v>
      </c>
      <c r="K263" s="26">
        <f t="shared" si="16"/>
        <v>3</v>
      </c>
      <c r="L263" s="27">
        <f t="shared" si="16"/>
        <v>3</v>
      </c>
      <c r="M263" s="27">
        <f t="shared" si="16"/>
        <v>0</v>
      </c>
      <c r="N263" s="28">
        <f t="shared" si="14"/>
        <v>517.36050483127178</v>
      </c>
      <c r="O263" s="29"/>
      <c r="P263" s="32"/>
      <c r="Q263" s="32"/>
      <c r="R263" s="32"/>
      <c r="T263" s="32"/>
      <c r="U263" s="32"/>
      <c r="V263" s="32"/>
      <c r="W263" s="32"/>
      <c r="X263" s="32"/>
    </row>
    <row r="264" spans="1:24" ht="15.75" customHeight="1" x14ac:dyDescent="0.2">
      <c r="A264" s="20"/>
      <c r="B264" s="77" t="s">
        <v>365</v>
      </c>
      <c r="C264" s="22" t="s">
        <v>13</v>
      </c>
      <c r="D264" s="22" t="s">
        <v>3</v>
      </c>
      <c r="E264" s="22" t="s">
        <v>8</v>
      </c>
      <c r="F264" s="23" t="s">
        <v>5</v>
      </c>
      <c r="G264" s="22" t="s">
        <v>78</v>
      </c>
      <c r="H264" s="24">
        <f t="shared" si="15"/>
        <v>1111</v>
      </c>
      <c r="I264" s="25">
        <v>1111</v>
      </c>
      <c r="J264" s="25">
        <v>0</v>
      </c>
      <c r="K264" s="26">
        <f t="shared" si="16"/>
        <v>1</v>
      </c>
      <c r="L264" s="27">
        <f t="shared" si="16"/>
        <v>1</v>
      </c>
      <c r="M264" s="27">
        <f t="shared" si="16"/>
        <v>0</v>
      </c>
      <c r="N264" s="28">
        <f t="shared" si="14"/>
        <v>172.45350161042393</v>
      </c>
      <c r="O264" s="29"/>
      <c r="P264" s="32"/>
      <c r="Q264" s="32"/>
      <c r="R264" s="32"/>
      <c r="T264" s="32"/>
      <c r="U264" s="32"/>
      <c r="V264" s="32"/>
      <c r="W264" s="32"/>
      <c r="X264" s="32"/>
    </row>
    <row r="265" spans="1:24" ht="15.75" customHeight="1" x14ac:dyDescent="0.2">
      <c r="A265" s="20"/>
      <c r="B265" s="77" t="s">
        <v>366</v>
      </c>
      <c r="C265" s="22" t="s">
        <v>13</v>
      </c>
      <c r="D265" s="22" t="s">
        <v>3</v>
      </c>
      <c r="E265" s="22" t="s">
        <v>8</v>
      </c>
      <c r="F265" s="23" t="s">
        <v>5</v>
      </c>
      <c r="G265" s="22" t="s">
        <v>78</v>
      </c>
      <c r="H265" s="24">
        <f t="shared" si="15"/>
        <v>1111</v>
      </c>
      <c r="I265" s="25">
        <v>1111</v>
      </c>
      <c r="J265" s="25">
        <v>0</v>
      </c>
      <c r="K265" s="26">
        <f t="shared" si="16"/>
        <v>1</v>
      </c>
      <c r="L265" s="27">
        <f t="shared" si="16"/>
        <v>1</v>
      </c>
      <c r="M265" s="27">
        <f t="shared" si="16"/>
        <v>0</v>
      </c>
      <c r="N265" s="28">
        <f t="shared" si="14"/>
        <v>172.45350161042393</v>
      </c>
      <c r="O265" s="29"/>
      <c r="P265" s="32"/>
      <c r="Q265" s="32"/>
      <c r="R265" s="32"/>
      <c r="T265" s="32"/>
      <c r="U265" s="32"/>
      <c r="V265" s="32"/>
      <c r="W265" s="32"/>
      <c r="X265" s="32"/>
    </row>
    <row r="266" spans="1:24" ht="15.75" customHeight="1" x14ac:dyDescent="0.2">
      <c r="A266" s="20"/>
      <c r="B266" s="77" t="s">
        <v>367</v>
      </c>
      <c r="C266" s="22" t="s">
        <v>57</v>
      </c>
      <c r="D266" s="22" t="s">
        <v>3</v>
      </c>
      <c r="E266" s="22" t="s">
        <v>4</v>
      </c>
      <c r="F266" s="23" t="s">
        <v>5</v>
      </c>
      <c r="G266" s="22" t="s">
        <v>78</v>
      </c>
      <c r="H266" s="24">
        <f t="shared" si="15"/>
        <v>10150</v>
      </c>
      <c r="I266" s="25">
        <v>10150</v>
      </c>
      <c r="J266" s="25">
        <v>0</v>
      </c>
      <c r="K266" s="26">
        <f t="shared" si="16"/>
        <v>9.1359135913591363</v>
      </c>
      <c r="L266" s="27">
        <f t="shared" si="16"/>
        <v>9.1359135913591363</v>
      </c>
      <c r="M266" s="27">
        <f t="shared" si="16"/>
        <v>0</v>
      </c>
      <c r="N266" s="28">
        <f t="shared" si="14"/>
        <v>1575.5202892401467</v>
      </c>
      <c r="O266" s="29"/>
      <c r="P266" s="32"/>
      <c r="Q266" s="32"/>
      <c r="R266" s="32"/>
      <c r="T266" s="32"/>
      <c r="U266" s="32"/>
      <c r="V266" s="32"/>
      <c r="W266" s="32"/>
      <c r="X266" s="32"/>
    </row>
    <row r="267" spans="1:24" ht="15.75" customHeight="1" x14ac:dyDescent="0.2">
      <c r="A267" s="20"/>
      <c r="B267" s="77" t="s">
        <v>368</v>
      </c>
      <c r="C267" s="22" t="s">
        <v>50</v>
      </c>
      <c r="D267" s="22" t="s">
        <v>6</v>
      </c>
      <c r="E267" s="22" t="s">
        <v>15</v>
      </c>
      <c r="F267" s="23" t="s">
        <v>5</v>
      </c>
      <c r="G267" s="22" t="s">
        <v>29</v>
      </c>
      <c r="H267" s="24">
        <f t="shared" si="15"/>
        <v>3334</v>
      </c>
      <c r="I267" s="25">
        <v>1667</v>
      </c>
      <c r="J267" s="25">
        <v>1667</v>
      </c>
      <c r="K267" s="26">
        <f t="shared" si="16"/>
        <v>3.0009000900090008</v>
      </c>
      <c r="L267" s="27">
        <f t="shared" si="16"/>
        <v>1.5004500450045004</v>
      </c>
      <c r="M267" s="27">
        <f t="shared" si="16"/>
        <v>1.5004500450045004</v>
      </c>
      <c r="N267" s="28">
        <f t="shared" si="14"/>
        <v>674.75179866252483</v>
      </c>
      <c r="O267" s="29"/>
      <c r="P267" s="32"/>
      <c r="Q267" s="32"/>
      <c r="R267" s="32"/>
      <c r="T267" s="32"/>
      <c r="U267" s="32"/>
      <c r="V267" s="32"/>
      <c r="W267" s="32"/>
      <c r="X267" s="32"/>
    </row>
    <row r="268" spans="1:24" ht="15.75" customHeight="1" x14ac:dyDescent="0.2">
      <c r="A268" s="20"/>
      <c r="B268" s="77" t="s">
        <v>369</v>
      </c>
      <c r="C268" s="22" t="s">
        <v>42</v>
      </c>
      <c r="D268" s="22" t="s">
        <v>6</v>
      </c>
      <c r="E268" s="22" t="s">
        <v>51</v>
      </c>
      <c r="F268" s="23" t="s">
        <v>5</v>
      </c>
      <c r="G268" s="22" t="s">
        <v>36</v>
      </c>
      <c r="H268" s="24">
        <f t="shared" si="15"/>
        <v>1111</v>
      </c>
      <c r="I268" s="25">
        <v>0</v>
      </c>
      <c r="J268" s="25">
        <v>1111</v>
      </c>
      <c r="K268" s="26">
        <f t="shared" si="16"/>
        <v>1</v>
      </c>
      <c r="L268" s="27">
        <f t="shared" si="16"/>
        <v>0</v>
      </c>
      <c r="M268" s="27">
        <f t="shared" si="16"/>
        <v>1</v>
      </c>
      <c r="N268" s="28">
        <f t="shared" si="14"/>
        <v>277.24610745620186</v>
      </c>
      <c r="O268" s="29"/>
      <c r="P268" s="32"/>
      <c r="Q268" s="32"/>
      <c r="R268" s="32"/>
      <c r="T268" s="32"/>
      <c r="U268" s="32"/>
      <c r="V268" s="32"/>
      <c r="W268" s="32"/>
      <c r="X268" s="32"/>
    </row>
    <row r="269" spans="1:24" ht="15.75" customHeight="1" x14ac:dyDescent="0.2">
      <c r="A269" s="20"/>
      <c r="B269" s="77" t="s">
        <v>370</v>
      </c>
      <c r="C269" s="22" t="s">
        <v>58</v>
      </c>
      <c r="D269" s="22" t="s">
        <v>6</v>
      </c>
      <c r="E269" s="22" t="s">
        <v>8</v>
      </c>
      <c r="F269" s="23" t="s">
        <v>5</v>
      </c>
      <c r="G269" s="22" t="s">
        <v>29</v>
      </c>
      <c r="H269" s="24">
        <f t="shared" si="15"/>
        <v>3333</v>
      </c>
      <c r="I269" s="25">
        <v>1667</v>
      </c>
      <c r="J269" s="25">
        <v>1666</v>
      </c>
      <c r="K269" s="26">
        <f t="shared" si="16"/>
        <v>3</v>
      </c>
      <c r="L269" s="27">
        <f t="shared" si="16"/>
        <v>1.5004500450045004</v>
      </c>
      <c r="M269" s="27">
        <f t="shared" si="16"/>
        <v>1.4995499549954996</v>
      </c>
      <c r="N269" s="28">
        <f t="shared" si="14"/>
        <v>674.50225221116921</v>
      </c>
      <c r="O269" s="29"/>
      <c r="P269" s="32"/>
      <c r="Q269" s="32"/>
      <c r="R269" s="32"/>
      <c r="T269" s="32"/>
      <c r="U269" s="32"/>
      <c r="V269" s="32"/>
      <c r="W269" s="32"/>
      <c r="X269" s="32"/>
    </row>
    <row r="270" spans="1:24" ht="15.75" customHeight="1" x14ac:dyDescent="0.2">
      <c r="A270" s="20"/>
      <c r="B270" s="77" t="s">
        <v>371</v>
      </c>
      <c r="C270" s="22" t="s">
        <v>13</v>
      </c>
      <c r="D270" s="22" t="s">
        <v>3</v>
      </c>
      <c r="E270" s="22" t="s">
        <v>8</v>
      </c>
      <c r="F270" s="23" t="s">
        <v>5</v>
      </c>
      <c r="G270" s="22" t="s">
        <v>78</v>
      </c>
      <c r="H270" s="24">
        <f t="shared" si="15"/>
        <v>1111</v>
      </c>
      <c r="I270" s="25">
        <v>1111</v>
      </c>
      <c r="J270" s="25">
        <v>0</v>
      </c>
      <c r="K270" s="26">
        <f t="shared" si="16"/>
        <v>1</v>
      </c>
      <c r="L270" s="27">
        <f t="shared" si="16"/>
        <v>1</v>
      </c>
      <c r="M270" s="27">
        <f t="shared" si="16"/>
        <v>0</v>
      </c>
      <c r="N270" s="28">
        <f t="shared" si="14"/>
        <v>172.45350161042393</v>
      </c>
      <c r="O270" s="29"/>
      <c r="P270" s="32"/>
      <c r="Q270" s="32"/>
      <c r="R270" s="32"/>
      <c r="T270" s="32"/>
      <c r="U270" s="32"/>
      <c r="V270" s="32"/>
      <c r="W270" s="32"/>
      <c r="X270" s="32"/>
    </row>
    <row r="271" spans="1:24" ht="15.75" customHeight="1" x14ac:dyDescent="0.2">
      <c r="A271" s="20"/>
      <c r="B271" s="77" t="s">
        <v>372</v>
      </c>
      <c r="C271" s="22" t="s">
        <v>13</v>
      </c>
      <c r="D271" s="22" t="s">
        <v>3</v>
      </c>
      <c r="E271" s="22" t="s">
        <v>8</v>
      </c>
      <c r="F271" s="23" t="s">
        <v>5</v>
      </c>
      <c r="G271" s="22" t="s">
        <v>78</v>
      </c>
      <c r="H271" s="24">
        <f t="shared" si="15"/>
        <v>1111</v>
      </c>
      <c r="I271" s="25">
        <v>1111</v>
      </c>
      <c r="J271" s="25">
        <v>0</v>
      </c>
      <c r="K271" s="26">
        <f t="shared" si="16"/>
        <v>1</v>
      </c>
      <c r="L271" s="27">
        <f t="shared" si="16"/>
        <v>1</v>
      </c>
      <c r="M271" s="27">
        <f t="shared" si="16"/>
        <v>0</v>
      </c>
      <c r="N271" s="28">
        <f t="shared" si="14"/>
        <v>172.45350161042393</v>
      </c>
      <c r="O271" s="29"/>
      <c r="P271" s="32"/>
      <c r="Q271" s="32"/>
      <c r="R271" s="32"/>
      <c r="T271" s="32"/>
      <c r="U271" s="32"/>
      <c r="V271" s="32"/>
      <c r="W271" s="32"/>
      <c r="X271" s="32"/>
    </row>
    <row r="272" spans="1:24" ht="15.75" customHeight="1" x14ac:dyDescent="0.2">
      <c r="A272" s="20"/>
      <c r="B272" s="77" t="s">
        <v>373</v>
      </c>
      <c r="C272" s="22" t="s">
        <v>13</v>
      </c>
      <c r="D272" s="22" t="s">
        <v>3</v>
      </c>
      <c r="E272" s="22" t="s">
        <v>8</v>
      </c>
      <c r="F272" s="23" t="s">
        <v>5</v>
      </c>
      <c r="G272" s="22" t="s">
        <v>78</v>
      </c>
      <c r="H272" s="24">
        <f t="shared" si="15"/>
        <v>0</v>
      </c>
      <c r="I272" s="25">
        <v>0</v>
      </c>
      <c r="J272" s="25">
        <v>0</v>
      </c>
      <c r="K272" s="26">
        <f>H272/$P$3</f>
        <v>0</v>
      </c>
      <c r="L272" s="27">
        <f t="shared" si="16"/>
        <v>0</v>
      </c>
      <c r="M272" s="27">
        <f t="shared" si="16"/>
        <v>0</v>
      </c>
      <c r="N272" s="28">
        <f t="shared" si="14"/>
        <v>0</v>
      </c>
      <c r="O272" s="29"/>
      <c r="P272" s="32"/>
      <c r="Q272" s="32"/>
      <c r="R272" s="32"/>
      <c r="T272" s="32"/>
      <c r="U272" s="32"/>
      <c r="V272" s="32"/>
      <c r="W272" s="32"/>
      <c r="X272" s="32"/>
    </row>
    <row r="273" spans="1:27" ht="15.75" customHeight="1" x14ac:dyDescent="0.2">
      <c r="A273" s="20"/>
      <c r="B273" s="77" t="s">
        <v>374</v>
      </c>
      <c r="C273" s="22" t="s">
        <v>13</v>
      </c>
      <c r="D273" s="22" t="s">
        <v>3</v>
      </c>
      <c r="E273" s="22" t="s">
        <v>8</v>
      </c>
      <c r="F273" s="23" t="s">
        <v>5</v>
      </c>
      <c r="G273" s="22" t="s">
        <v>78</v>
      </c>
      <c r="H273" s="24">
        <f t="shared" si="15"/>
        <v>1111</v>
      </c>
      <c r="I273" s="25">
        <v>1111</v>
      </c>
      <c r="J273" s="25">
        <v>0</v>
      </c>
      <c r="K273" s="26">
        <f t="shared" si="16"/>
        <v>1</v>
      </c>
      <c r="L273" s="27">
        <f t="shared" si="16"/>
        <v>1</v>
      </c>
      <c r="M273" s="27">
        <f t="shared" si="16"/>
        <v>0</v>
      </c>
      <c r="N273" s="28">
        <f t="shared" si="14"/>
        <v>172.45350161042393</v>
      </c>
      <c r="O273" s="29"/>
      <c r="P273" s="32"/>
      <c r="Q273" s="32"/>
      <c r="R273" s="32"/>
      <c r="T273" s="32"/>
      <c r="U273" s="32"/>
      <c r="V273" s="32"/>
      <c r="W273" s="32"/>
      <c r="X273" s="32"/>
    </row>
    <row r="274" spans="1:27" ht="15.75" customHeight="1" x14ac:dyDescent="0.2">
      <c r="A274" s="20"/>
      <c r="B274" s="77" t="s">
        <v>375</v>
      </c>
      <c r="C274" s="22" t="s">
        <v>16</v>
      </c>
      <c r="D274" s="22" t="s">
        <v>6</v>
      </c>
      <c r="E274" s="22" t="s">
        <v>15</v>
      </c>
      <c r="F274" s="23" t="s">
        <v>5</v>
      </c>
      <c r="G274" s="22" t="s">
        <v>36</v>
      </c>
      <c r="H274" s="24">
        <f t="shared" si="15"/>
        <v>3333</v>
      </c>
      <c r="I274" s="25">
        <v>3333</v>
      </c>
      <c r="J274" s="25">
        <v>0</v>
      </c>
      <c r="K274" s="26">
        <f t="shared" si="16"/>
        <v>3</v>
      </c>
      <c r="L274" s="27">
        <f t="shared" si="16"/>
        <v>3</v>
      </c>
      <c r="M274" s="27">
        <f t="shared" si="16"/>
        <v>0</v>
      </c>
      <c r="N274" s="28">
        <f t="shared" si="14"/>
        <v>517.36050483127178</v>
      </c>
      <c r="O274" s="29"/>
      <c r="P274" s="32"/>
      <c r="Q274" s="32"/>
      <c r="R274" s="32"/>
      <c r="T274" s="32"/>
      <c r="U274" s="32"/>
      <c r="V274" s="32"/>
      <c r="W274" s="32"/>
      <c r="X274" s="32"/>
    </row>
    <row r="275" spans="1:27" ht="15.75" customHeight="1" x14ac:dyDescent="0.2">
      <c r="A275" s="20"/>
      <c r="B275" s="77" t="s">
        <v>376</v>
      </c>
      <c r="C275" s="22" t="s">
        <v>13</v>
      </c>
      <c r="D275" s="22" t="s">
        <v>3</v>
      </c>
      <c r="E275" s="22" t="s">
        <v>8</v>
      </c>
      <c r="F275" s="23" t="s">
        <v>5</v>
      </c>
      <c r="G275" s="22" t="s">
        <v>78</v>
      </c>
      <c r="H275" s="24">
        <f t="shared" si="15"/>
        <v>1111</v>
      </c>
      <c r="I275" s="25">
        <v>1111</v>
      </c>
      <c r="J275" s="25">
        <v>0</v>
      </c>
      <c r="K275" s="26">
        <f t="shared" si="16"/>
        <v>1</v>
      </c>
      <c r="L275" s="27">
        <f t="shared" si="16"/>
        <v>1</v>
      </c>
      <c r="M275" s="27">
        <f t="shared" si="16"/>
        <v>0</v>
      </c>
      <c r="N275" s="28">
        <f t="shared" si="14"/>
        <v>172.45350161042393</v>
      </c>
      <c r="O275" s="29"/>
      <c r="P275" s="32"/>
      <c r="Q275" s="32"/>
      <c r="R275" s="32"/>
      <c r="T275" s="32"/>
      <c r="U275" s="32"/>
      <c r="V275" s="32"/>
      <c r="W275" s="32"/>
      <c r="X275" s="32"/>
    </row>
    <row r="276" spans="1:27" ht="15.75" customHeight="1" x14ac:dyDescent="0.2">
      <c r="A276" s="20"/>
      <c r="B276" s="77" t="s">
        <v>377</v>
      </c>
      <c r="C276" s="22" t="s">
        <v>13</v>
      </c>
      <c r="D276" s="22" t="s">
        <v>3</v>
      </c>
      <c r="E276" s="22" t="s">
        <v>8</v>
      </c>
      <c r="F276" s="23" t="s">
        <v>5</v>
      </c>
      <c r="G276" s="22" t="s">
        <v>78</v>
      </c>
      <c r="H276" s="24">
        <f t="shared" si="15"/>
        <v>1111</v>
      </c>
      <c r="I276" s="25">
        <v>1111</v>
      </c>
      <c r="J276" s="25">
        <v>0</v>
      </c>
      <c r="K276" s="26">
        <f t="shared" si="16"/>
        <v>1</v>
      </c>
      <c r="L276" s="27">
        <f t="shared" si="16"/>
        <v>1</v>
      </c>
      <c r="M276" s="27">
        <f t="shared" si="16"/>
        <v>0</v>
      </c>
      <c r="N276" s="28">
        <f t="shared" si="14"/>
        <v>172.45350161042393</v>
      </c>
      <c r="O276" s="29"/>
      <c r="P276" s="32"/>
      <c r="Q276" s="32"/>
      <c r="R276" s="32"/>
      <c r="T276" s="32"/>
      <c r="U276" s="32"/>
      <c r="V276" s="32"/>
      <c r="W276" s="32"/>
      <c r="X276" s="32"/>
    </row>
    <row r="277" spans="1:27" ht="15.75" customHeight="1" x14ac:dyDescent="0.2">
      <c r="A277" s="20"/>
      <c r="B277" s="77" t="s">
        <v>378</v>
      </c>
      <c r="C277" s="22" t="s">
        <v>59</v>
      </c>
      <c r="D277" s="22" t="s">
        <v>6</v>
      </c>
      <c r="E277" s="22" t="s">
        <v>10</v>
      </c>
      <c r="F277" s="23" t="s">
        <v>5</v>
      </c>
      <c r="G277" s="22" t="s">
        <v>78</v>
      </c>
      <c r="H277" s="24">
        <f t="shared" si="15"/>
        <v>5600</v>
      </c>
      <c r="I277" s="25">
        <v>3600</v>
      </c>
      <c r="J277" s="25">
        <v>2000</v>
      </c>
      <c r="K277" s="26">
        <f t="shared" si="16"/>
        <v>5.0405040504050405</v>
      </c>
      <c r="L277" s="27">
        <f t="shared" si="16"/>
        <v>3.2403240324032403</v>
      </c>
      <c r="M277" s="27">
        <f t="shared" si="16"/>
        <v>1.8001800180018002</v>
      </c>
      <c r="N277" s="28">
        <f t="shared" si="14"/>
        <v>1057.898128451782</v>
      </c>
      <c r="O277" s="29"/>
      <c r="P277" s="32"/>
      <c r="Q277" s="32"/>
      <c r="R277" s="32"/>
      <c r="T277" s="32"/>
      <c r="U277" s="32"/>
      <c r="V277" s="32"/>
      <c r="W277" s="32"/>
      <c r="X277" s="32"/>
    </row>
    <row r="278" spans="1:27" ht="15.75" customHeight="1" x14ac:dyDescent="0.2">
      <c r="A278" s="20"/>
      <c r="B278" s="77" t="s">
        <v>379</v>
      </c>
      <c r="C278" s="22" t="s">
        <v>60</v>
      </c>
      <c r="D278" s="22" t="s">
        <v>6</v>
      </c>
      <c r="E278" s="22" t="s">
        <v>15</v>
      </c>
      <c r="F278" s="23" t="s">
        <v>5</v>
      </c>
      <c r="G278" s="22" t="s">
        <v>29</v>
      </c>
      <c r="H278" s="24">
        <f t="shared" si="15"/>
        <v>2222</v>
      </c>
      <c r="I278" s="25">
        <v>1111</v>
      </c>
      <c r="J278" s="25">
        <v>1111</v>
      </c>
      <c r="K278" s="26">
        <f t="shared" si="16"/>
        <v>2</v>
      </c>
      <c r="L278" s="27">
        <f t="shared" si="16"/>
        <v>1</v>
      </c>
      <c r="M278" s="27">
        <f t="shared" si="16"/>
        <v>1</v>
      </c>
      <c r="N278" s="28">
        <f t="shared" si="14"/>
        <v>449.69960906662578</v>
      </c>
      <c r="O278" s="29"/>
      <c r="P278" s="32"/>
      <c r="Q278" s="32"/>
      <c r="R278" s="32"/>
      <c r="T278" s="32"/>
      <c r="U278" s="32"/>
      <c r="V278" s="32"/>
      <c r="W278" s="32"/>
      <c r="X278" s="32"/>
    </row>
    <row r="279" spans="1:27" ht="15.75" customHeight="1" x14ac:dyDescent="0.2">
      <c r="A279" s="20"/>
      <c r="B279" s="77" t="s">
        <v>380</v>
      </c>
      <c r="C279" s="22" t="s">
        <v>13</v>
      </c>
      <c r="D279" s="22" t="s">
        <v>3</v>
      </c>
      <c r="E279" s="22" t="s">
        <v>8</v>
      </c>
      <c r="F279" s="23" t="s">
        <v>5</v>
      </c>
      <c r="G279" s="22" t="s">
        <v>78</v>
      </c>
      <c r="H279" s="24">
        <f t="shared" si="15"/>
        <v>1111</v>
      </c>
      <c r="I279" s="25">
        <v>1111</v>
      </c>
      <c r="J279" s="25">
        <v>0</v>
      </c>
      <c r="K279" s="26">
        <f t="shared" si="16"/>
        <v>1</v>
      </c>
      <c r="L279" s="27">
        <f t="shared" si="16"/>
        <v>1</v>
      </c>
      <c r="M279" s="27">
        <f t="shared" si="16"/>
        <v>0</v>
      </c>
      <c r="N279" s="28">
        <f t="shared" si="14"/>
        <v>172.45350161042393</v>
      </c>
      <c r="O279" s="29"/>
      <c r="P279" s="32"/>
      <c r="Q279" s="32"/>
      <c r="R279" s="32"/>
      <c r="T279" s="32"/>
      <c r="U279" s="32"/>
      <c r="V279" s="32"/>
      <c r="W279" s="32"/>
      <c r="X279" s="32"/>
    </row>
    <row r="280" spans="1:27" ht="15.75" customHeight="1" x14ac:dyDescent="0.2">
      <c r="A280" s="20"/>
      <c r="B280" s="77" t="s">
        <v>381</v>
      </c>
      <c r="C280" s="22" t="s">
        <v>61</v>
      </c>
      <c r="D280" s="22" t="s">
        <v>6</v>
      </c>
      <c r="E280" s="22" t="s">
        <v>4</v>
      </c>
      <c r="F280" s="23" t="s">
        <v>5</v>
      </c>
      <c r="G280" s="22" t="s">
        <v>78</v>
      </c>
      <c r="H280" s="24">
        <f t="shared" si="15"/>
        <v>5555</v>
      </c>
      <c r="I280" s="25">
        <v>2777</v>
      </c>
      <c r="J280" s="25">
        <v>2778</v>
      </c>
      <c r="K280" s="26">
        <f t="shared" si="16"/>
        <v>5</v>
      </c>
      <c r="L280" s="27">
        <f t="shared" si="16"/>
        <v>2.4995499549954996</v>
      </c>
      <c r="M280" s="27">
        <f t="shared" si="16"/>
        <v>2.5004500450045004</v>
      </c>
      <c r="N280" s="28">
        <f t="shared" si="14"/>
        <v>1124.2961840553339</v>
      </c>
      <c r="O280" s="29"/>
      <c r="P280" s="32"/>
      <c r="Q280" s="32"/>
      <c r="R280" s="32"/>
      <c r="T280" s="32"/>
      <c r="U280" s="32"/>
      <c r="V280" s="32"/>
      <c r="W280" s="32"/>
      <c r="X280" s="32"/>
    </row>
    <row r="281" spans="1:27" ht="15.75" customHeight="1" x14ac:dyDescent="0.2">
      <c r="A281" s="20"/>
      <c r="B281" s="77" t="s">
        <v>382</v>
      </c>
      <c r="C281" s="22" t="s">
        <v>62</v>
      </c>
      <c r="D281" s="22" t="s">
        <v>6</v>
      </c>
      <c r="E281" s="22" t="s">
        <v>8</v>
      </c>
      <c r="F281" s="23" t="s">
        <v>5</v>
      </c>
      <c r="G281" s="22" t="s">
        <v>29</v>
      </c>
      <c r="H281" s="24">
        <f t="shared" si="15"/>
        <v>1111</v>
      </c>
      <c r="I281" s="25">
        <v>556</v>
      </c>
      <c r="J281" s="25">
        <v>555</v>
      </c>
      <c r="K281" s="26">
        <f t="shared" si="16"/>
        <v>1</v>
      </c>
      <c r="L281" s="27">
        <f t="shared" si="16"/>
        <v>0.50045004500450041</v>
      </c>
      <c r="M281" s="27">
        <f t="shared" si="16"/>
        <v>0.49954995499549953</v>
      </c>
      <c r="N281" s="28">
        <f t="shared" si="14"/>
        <v>224.8026431445434</v>
      </c>
      <c r="O281" s="29"/>
      <c r="P281" s="32"/>
      <c r="Q281" s="32"/>
      <c r="R281" s="32"/>
      <c r="T281" s="32"/>
      <c r="U281" s="32"/>
      <c r="V281" s="32"/>
      <c r="W281" s="32"/>
      <c r="X281" s="32"/>
    </row>
    <row r="282" spans="1:27" ht="16" x14ac:dyDescent="0.2">
      <c r="A282" s="20"/>
      <c r="B282" s="77" t="s">
        <v>383</v>
      </c>
      <c r="C282" s="22" t="s">
        <v>50</v>
      </c>
      <c r="D282" s="22" t="s">
        <v>6</v>
      </c>
      <c r="E282" s="22" t="s">
        <v>15</v>
      </c>
      <c r="F282" s="23" t="s">
        <v>5</v>
      </c>
      <c r="G282" s="22" t="s">
        <v>36</v>
      </c>
      <c r="H282" s="24">
        <f t="shared" si="15"/>
        <v>3334</v>
      </c>
      <c r="I282" s="25">
        <v>1667</v>
      </c>
      <c r="J282" s="25">
        <v>1667</v>
      </c>
      <c r="K282" s="26">
        <f t="shared" si="16"/>
        <v>3.0009000900090008</v>
      </c>
      <c r="L282" s="27">
        <f t="shared" si="16"/>
        <v>1.5004500450045004</v>
      </c>
      <c r="M282" s="27">
        <f t="shared" si="16"/>
        <v>1.5004500450045004</v>
      </c>
      <c r="N282" s="28">
        <f t="shared" si="14"/>
        <v>674.75179866252483</v>
      </c>
      <c r="O282" s="29"/>
      <c r="P282" s="32"/>
      <c r="Q282" s="32"/>
      <c r="R282" s="32"/>
      <c r="T282" s="32"/>
      <c r="U282" s="32"/>
      <c r="V282" s="32"/>
      <c r="W282" s="32"/>
      <c r="X282" s="32"/>
      <c r="Y282" s="32"/>
      <c r="Z282" s="32"/>
      <c r="AA282" s="32"/>
    </row>
    <row r="283" spans="1:27" ht="15.75" customHeight="1" x14ac:dyDescent="0.2">
      <c r="A283" s="20"/>
      <c r="B283" s="77" t="s">
        <v>384</v>
      </c>
      <c r="C283" s="22" t="s">
        <v>13</v>
      </c>
      <c r="D283" s="22" t="s">
        <v>3</v>
      </c>
      <c r="E283" s="22" t="s">
        <v>8</v>
      </c>
      <c r="F283" s="23" t="s">
        <v>5</v>
      </c>
      <c r="G283" s="22" t="s">
        <v>78</v>
      </c>
      <c r="H283" s="24">
        <f t="shared" si="15"/>
        <v>1111</v>
      </c>
      <c r="I283" s="25">
        <v>1111</v>
      </c>
      <c r="J283" s="25">
        <v>0</v>
      </c>
      <c r="K283" s="26">
        <f t="shared" si="16"/>
        <v>1</v>
      </c>
      <c r="L283" s="27">
        <f t="shared" si="16"/>
        <v>1</v>
      </c>
      <c r="M283" s="27">
        <f t="shared" si="16"/>
        <v>0</v>
      </c>
      <c r="N283" s="28">
        <f t="shared" si="14"/>
        <v>172.45350161042393</v>
      </c>
      <c r="O283" s="29"/>
      <c r="P283" s="32"/>
      <c r="Q283" s="32"/>
      <c r="R283" s="32"/>
      <c r="T283" s="32"/>
      <c r="U283" s="32"/>
      <c r="V283" s="32"/>
      <c r="W283" s="32"/>
      <c r="X283" s="32"/>
    </row>
    <row r="284" spans="1:27" ht="15.75" customHeight="1" x14ac:dyDescent="0.2">
      <c r="A284" s="20"/>
      <c r="B284" s="77" t="s">
        <v>385</v>
      </c>
      <c r="C284" s="22" t="s">
        <v>42</v>
      </c>
      <c r="D284" s="22" t="s">
        <v>6</v>
      </c>
      <c r="E284" s="22" t="s">
        <v>51</v>
      </c>
      <c r="F284" s="23" t="s">
        <v>5</v>
      </c>
      <c r="G284" s="22" t="s">
        <v>29</v>
      </c>
      <c r="H284" s="24">
        <f t="shared" si="15"/>
        <v>2222</v>
      </c>
      <c r="I284" s="25">
        <v>1111</v>
      </c>
      <c r="J284" s="25">
        <v>1111</v>
      </c>
      <c r="K284" s="26">
        <f t="shared" si="16"/>
        <v>2</v>
      </c>
      <c r="L284" s="27">
        <f t="shared" si="16"/>
        <v>1</v>
      </c>
      <c r="M284" s="27">
        <f t="shared" si="16"/>
        <v>1</v>
      </c>
      <c r="N284" s="28">
        <f t="shared" si="14"/>
        <v>449.69960906662578</v>
      </c>
      <c r="O284" s="29"/>
      <c r="P284" s="32"/>
      <c r="Q284" s="32"/>
      <c r="R284" s="32"/>
      <c r="T284" s="32"/>
      <c r="U284" s="32"/>
      <c r="V284" s="32"/>
      <c r="W284" s="32"/>
      <c r="X284" s="32"/>
    </row>
    <row r="285" spans="1:27" ht="15.75" customHeight="1" x14ac:dyDescent="0.2">
      <c r="A285" s="20"/>
      <c r="B285" s="77" t="s">
        <v>386</v>
      </c>
      <c r="C285" s="22" t="s">
        <v>13</v>
      </c>
      <c r="D285" s="22" t="s">
        <v>3</v>
      </c>
      <c r="E285" s="22" t="s">
        <v>8</v>
      </c>
      <c r="F285" s="23" t="s">
        <v>5</v>
      </c>
      <c r="G285" s="22" t="s">
        <v>78</v>
      </c>
      <c r="H285" s="24">
        <f t="shared" si="15"/>
        <v>555</v>
      </c>
      <c r="I285" s="25">
        <v>555</v>
      </c>
      <c r="J285" s="25">
        <v>0</v>
      </c>
      <c r="K285" s="26">
        <f t="shared" si="16"/>
        <v>0.49954995499549953</v>
      </c>
      <c r="L285" s="27">
        <f t="shared" si="16"/>
        <v>0.49954995499549953</v>
      </c>
      <c r="M285" s="27">
        <f t="shared" si="16"/>
        <v>0</v>
      </c>
      <c r="N285" s="28">
        <f t="shared" si="14"/>
        <v>86.149138968303575</v>
      </c>
      <c r="O285" s="29"/>
      <c r="P285" s="32"/>
      <c r="Q285" s="32"/>
      <c r="R285" s="32"/>
      <c r="T285" s="32"/>
      <c r="U285" s="32"/>
      <c r="V285" s="32"/>
      <c r="W285" s="32"/>
      <c r="X285" s="32"/>
    </row>
    <row r="286" spans="1:27" ht="15.75" customHeight="1" x14ac:dyDescent="0.2">
      <c r="A286" s="20"/>
      <c r="B286" s="77" t="s">
        <v>387</v>
      </c>
      <c r="C286" s="22" t="s">
        <v>7</v>
      </c>
      <c r="D286" s="22" t="s">
        <v>6</v>
      </c>
      <c r="E286" s="22" t="s">
        <v>8</v>
      </c>
      <c r="F286" s="23" t="s">
        <v>5</v>
      </c>
      <c r="G286" s="22" t="s">
        <v>36</v>
      </c>
      <c r="H286" s="24">
        <f t="shared" si="15"/>
        <v>1111</v>
      </c>
      <c r="I286" s="25">
        <v>0</v>
      </c>
      <c r="J286" s="25">
        <v>1111</v>
      </c>
      <c r="K286" s="26">
        <f t="shared" si="16"/>
        <v>1</v>
      </c>
      <c r="L286" s="27">
        <f t="shared" si="16"/>
        <v>0</v>
      </c>
      <c r="M286" s="27">
        <f t="shared" si="16"/>
        <v>1</v>
      </c>
      <c r="N286" s="28">
        <f t="shared" si="14"/>
        <v>277.24610745620186</v>
      </c>
      <c r="O286" s="29"/>
      <c r="P286" s="32"/>
      <c r="Q286" s="32"/>
      <c r="R286" s="32"/>
      <c r="T286" s="32"/>
      <c r="U286" s="32"/>
      <c r="V286" s="32"/>
      <c r="W286" s="32"/>
      <c r="X286" s="32"/>
    </row>
    <row r="287" spans="1:27" ht="15.75" customHeight="1" x14ac:dyDescent="0.2">
      <c r="A287" s="20"/>
      <c r="B287" s="77" t="s">
        <v>388</v>
      </c>
      <c r="C287" s="22" t="s">
        <v>60</v>
      </c>
      <c r="D287" s="22" t="s">
        <v>6</v>
      </c>
      <c r="E287" s="22" t="s">
        <v>15</v>
      </c>
      <c r="F287" s="23" t="s">
        <v>5</v>
      </c>
      <c r="G287" s="22" t="s">
        <v>78</v>
      </c>
      <c r="H287" s="24">
        <f t="shared" si="15"/>
        <v>1111</v>
      </c>
      <c r="I287" s="25">
        <v>556</v>
      </c>
      <c r="J287" s="25">
        <v>555</v>
      </c>
      <c r="K287" s="26">
        <f t="shared" si="16"/>
        <v>1</v>
      </c>
      <c r="L287" s="27">
        <f t="shared" si="16"/>
        <v>0.50045004500450041</v>
      </c>
      <c r="M287" s="27">
        <f t="shared" si="16"/>
        <v>0.49954995499549953</v>
      </c>
      <c r="N287" s="28">
        <f t="shared" si="14"/>
        <v>224.8026431445434</v>
      </c>
      <c r="O287" s="29"/>
      <c r="P287" s="32"/>
      <c r="Q287" s="32"/>
      <c r="R287" s="32"/>
      <c r="T287" s="32"/>
      <c r="U287" s="32"/>
      <c r="V287" s="32"/>
      <c r="W287" s="32"/>
      <c r="X287" s="32"/>
    </row>
    <row r="288" spans="1:27" ht="15.75" customHeight="1" x14ac:dyDescent="0.2">
      <c r="A288" s="20"/>
      <c r="B288" s="77" t="s">
        <v>389</v>
      </c>
      <c r="C288" s="22" t="s">
        <v>41</v>
      </c>
      <c r="D288" s="22" t="s">
        <v>6</v>
      </c>
      <c r="E288" s="22" t="s">
        <v>41</v>
      </c>
      <c r="F288" s="23" t="s">
        <v>5</v>
      </c>
      <c r="G288" s="22" t="s">
        <v>36</v>
      </c>
      <c r="H288" s="24">
        <f t="shared" si="15"/>
        <v>15410</v>
      </c>
      <c r="I288" s="25">
        <v>7705</v>
      </c>
      <c r="J288" s="25">
        <v>7705</v>
      </c>
      <c r="K288" s="26">
        <f t="shared" si="16"/>
        <v>13.870387038703871</v>
      </c>
      <c r="L288" s="27">
        <f t="shared" si="16"/>
        <v>6.9351935193519356</v>
      </c>
      <c r="M288" s="27">
        <f t="shared" si="16"/>
        <v>6.9351935193519356</v>
      </c>
      <c r="N288" s="28">
        <f t="shared" si="14"/>
        <v>3118.7538144539621</v>
      </c>
      <c r="O288" s="29"/>
      <c r="P288" s="32"/>
      <c r="Q288" s="32"/>
      <c r="R288" s="32"/>
      <c r="T288" s="32"/>
      <c r="U288" s="32"/>
      <c r="V288" s="32"/>
      <c r="W288" s="32"/>
      <c r="X288" s="32"/>
    </row>
    <row r="289" spans="1:24" ht="15.75" customHeight="1" x14ac:dyDescent="0.2">
      <c r="A289" s="20"/>
      <c r="B289" s="77" t="s">
        <v>390</v>
      </c>
      <c r="C289" s="22" t="s">
        <v>13</v>
      </c>
      <c r="D289" s="22" t="s">
        <v>3</v>
      </c>
      <c r="E289" s="22" t="s">
        <v>8</v>
      </c>
      <c r="F289" s="23" t="s">
        <v>5</v>
      </c>
      <c r="G289" s="22" t="s">
        <v>78</v>
      </c>
      <c r="H289" s="24">
        <f t="shared" si="15"/>
        <v>1111</v>
      </c>
      <c r="I289" s="25">
        <v>555</v>
      </c>
      <c r="J289" s="25">
        <v>556</v>
      </c>
      <c r="K289" s="26">
        <f t="shared" si="16"/>
        <v>1</v>
      </c>
      <c r="L289" s="27">
        <f t="shared" si="16"/>
        <v>0.49954995499549953</v>
      </c>
      <c r="M289" s="27">
        <f t="shared" si="16"/>
        <v>0.50045004500450041</v>
      </c>
      <c r="N289" s="28">
        <f t="shared" si="14"/>
        <v>224.89696592208236</v>
      </c>
      <c r="O289" s="29"/>
      <c r="P289" s="32"/>
      <c r="Q289" s="32"/>
      <c r="R289" s="32"/>
      <c r="T289" s="32"/>
      <c r="U289" s="32"/>
      <c r="V289" s="32"/>
      <c r="W289" s="32"/>
      <c r="X289" s="32"/>
    </row>
    <row r="290" spans="1:24" ht="15.75" customHeight="1" x14ac:dyDescent="0.2">
      <c r="A290" s="32"/>
      <c r="B290" s="64"/>
      <c r="C290" s="39"/>
      <c r="D290" s="39"/>
      <c r="E290" s="39"/>
      <c r="F290" s="39"/>
      <c r="G290" s="39"/>
      <c r="H290" s="65"/>
      <c r="I290" s="65"/>
      <c r="J290" s="65"/>
      <c r="K290" s="66"/>
      <c r="L290" s="67"/>
      <c r="M290" s="67"/>
      <c r="N290" s="68"/>
      <c r="O290" s="32"/>
      <c r="P290" s="32"/>
      <c r="Q290" s="32"/>
      <c r="R290" s="32"/>
      <c r="T290" s="32"/>
      <c r="U290" s="32"/>
      <c r="V290" s="32"/>
      <c r="W290" s="32"/>
      <c r="X290" s="32"/>
    </row>
    <row r="291" spans="1:24" ht="15.75" customHeight="1" x14ac:dyDescent="0.2">
      <c r="A291" s="32"/>
      <c r="B291" s="69"/>
      <c r="C291" s="32"/>
      <c r="D291" s="32"/>
      <c r="E291" s="32"/>
      <c r="F291" s="32"/>
      <c r="G291" s="32"/>
      <c r="H291" s="70"/>
      <c r="I291" s="70"/>
      <c r="J291" s="70"/>
      <c r="K291" s="71"/>
      <c r="L291" s="72"/>
      <c r="M291" s="72"/>
      <c r="N291" s="73"/>
      <c r="O291" s="32"/>
      <c r="P291" s="32"/>
      <c r="Q291" s="32"/>
      <c r="R291" s="32"/>
      <c r="T291" s="32"/>
      <c r="U291" s="32"/>
      <c r="V291" s="32"/>
      <c r="W291" s="32"/>
      <c r="X291" s="32"/>
    </row>
    <row r="292" spans="1:24" ht="15.75" customHeight="1" x14ac:dyDescent="0.2">
      <c r="A292" s="32"/>
      <c r="B292" s="69"/>
      <c r="C292" s="32"/>
      <c r="D292" s="32"/>
      <c r="E292" s="32"/>
      <c r="F292" s="32"/>
      <c r="G292" s="32"/>
      <c r="H292" s="70"/>
      <c r="I292" s="70"/>
      <c r="J292" s="70"/>
      <c r="K292" s="71"/>
      <c r="L292" s="72"/>
      <c r="M292" s="72"/>
      <c r="N292" s="73"/>
      <c r="O292" s="32"/>
      <c r="P292" s="32"/>
      <c r="Q292" s="32"/>
      <c r="R292" s="32"/>
      <c r="T292" s="32"/>
      <c r="U292" s="32"/>
      <c r="V292" s="32"/>
      <c r="W292" s="32"/>
      <c r="X292" s="32"/>
    </row>
    <row r="293" spans="1:24" ht="15.75" customHeight="1" x14ac:dyDescent="0.2">
      <c r="A293" s="32"/>
      <c r="B293" s="69"/>
      <c r="C293" s="32"/>
      <c r="D293" s="32"/>
      <c r="E293" s="32"/>
      <c r="F293" s="32"/>
      <c r="G293" s="32"/>
      <c r="H293" s="70"/>
      <c r="I293" s="70"/>
      <c r="J293" s="70"/>
      <c r="K293" s="71"/>
      <c r="L293" s="72"/>
      <c r="M293" s="72"/>
      <c r="N293" s="73"/>
      <c r="O293" s="32"/>
      <c r="P293" s="32"/>
      <c r="Q293" s="32"/>
      <c r="R293" s="32"/>
      <c r="T293" s="32"/>
      <c r="U293" s="32"/>
      <c r="V293" s="32"/>
      <c r="W293" s="32"/>
      <c r="X293" s="32"/>
    </row>
    <row r="294" spans="1:24" ht="15.75" customHeight="1" x14ac:dyDescent="0.2">
      <c r="A294" s="32"/>
      <c r="B294" s="69"/>
      <c r="C294" s="32"/>
      <c r="D294" s="32"/>
      <c r="E294" s="32"/>
      <c r="F294" s="32"/>
      <c r="G294" s="32"/>
      <c r="H294" s="70"/>
      <c r="I294" s="70"/>
      <c r="J294" s="70"/>
      <c r="K294" s="71"/>
      <c r="L294" s="72"/>
      <c r="M294" s="72"/>
      <c r="N294" s="73"/>
      <c r="O294" s="32"/>
      <c r="P294" s="32"/>
      <c r="Q294" s="32"/>
      <c r="R294" s="32"/>
      <c r="T294" s="32"/>
      <c r="U294" s="32"/>
      <c r="V294" s="32"/>
      <c r="W294" s="32"/>
      <c r="X294" s="32"/>
    </row>
    <row r="295" spans="1:24" ht="15.75" customHeight="1" x14ac:dyDescent="0.2">
      <c r="A295" s="32"/>
      <c r="B295" s="69"/>
      <c r="C295" s="32"/>
      <c r="D295" s="32"/>
      <c r="E295" s="32"/>
      <c r="F295" s="32"/>
      <c r="G295" s="32"/>
      <c r="H295" s="70"/>
      <c r="I295" s="70"/>
      <c r="J295" s="70"/>
      <c r="K295" s="71"/>
      <c r="L295" s="72"/>
      <c r="M295" s="72"/>
      <c r="N295" s="73"/>
      <c r="O295" s="32"/>
      <c r="P295" s="32"/>
      <c r="Q295" s="32"/>
      <c r="R295" s="32"/>
      <c r="T295" s="32"/>
      <c r="U295" s="32"/>
      <c r="V295" s="32"/>
      <c r="W295" s="32"/>
      <c r="X295" s="32"/>
    </row>
    <row r="296" spans="1:24" ht="15.75" customHeight="1" x14ac:dyDescent="0.2">
      <c r="A296" s="32"/>
      <c r="B296" s="69"/>
      <c r="C296" s="32"/>
      <c r="D296" s="32"/>
      <c r="E296" s="32"/>
      <c r="F296" s="32"/>
      <c r="G296" s="32"/>
      <c r="H296" s="70"/>
      <c r="I296" s="70"/>
      <c r="J296" s="70"/>
      <c r="K296" s="71"/>
      <c r="L296" s="72"/>
      <c r="M296" s="72"/>
      <c r="N296" s="73"/>
      <c r="O296" s="32"/>
      <c r="P296" s="32"/>
      <c r="Q296" s="32"/>
      <c r="R296" s="32"/>
      <c r="T296" s="32"/>
      <c r="U296" s="32"/>
      <c r="V296" s="32"/>
      <c r="W296" s="32"/>
      <c r="X296" s="32"/>
    </row>
    <row r="297" spans="1:24" ht="15.75" customHeight="1" x14ac:dyDescent="0.2">
      <c r="A297" s="32"/>
      <c r="B297" s="69"/>
      <c r="C297" s="32"/>
      <c r="D297" s="32"/>
      <c r="E297" s="32"/>
      <c r="F297" s="32"/>
      <c r="G297" s="32"/>
      <c r="H297" s="70"/>
      <c r="I297" s="70"/>
      <c r="J297" s="70"/>
      <c r="K297" s="71"/>
      <c r="L297" s="72"/>
      <c r="M297" s="72"/>
      <c r="N297" s="73"/>
      <c r="O297" s="32"/>
      <c r="P297" s="32"/>
      <c r="Q297" s="32"/>
      <c r="R297" s="32"/>
      <c r="T297" s="32"/>
      <c r="U297" s="32"/>
      <c r="V297" s="32"/>
      <c r="W297" s="32"/>
      <c r="X297" s="32"/>
    </row>
    <row r="298" spans="1:24" ht="15.75" customHeight="1" x14ac:dyDescent="0.2">
      <c r="A298" s="32"/>
      <c r="B298" s="69"/>
      <c r="C298" s="32"/>
      <c r="D298" s="32"/>
      <c r="E298" s="32"/>
      <c r="F298" s="32"/>
      <c r="G298" s="32"/>
      <c r="H298" s="70"/>
      <c r="I298" s="70"/>
      <c r="J298" s="70"/>
      <c r="K298" s="71"/>
      <c r="L298" s="72"/>
      <c r="M298" s="72"/>
      <c r="N298" s="73"/>
      <c r="O298" s="32"/>
      <c r="P298" s="32"/>
      <c r="Q298" s="32"/>
      <c r="R298" s="32"/>
      <c r="T298" s="32"/>
      <c r="U298" s="32"/>
      <c r="V298" s="32"/>
      <c r="W298" s="32"/>
      <c r="X298" s="32"/>
    </row>
    <row r="299" spans="1:24" ht="15.75" customHeight="1" x14ac:dyDescent="0.2">
      <c r="A299" s="32"/>
      <c r="B299" s="69"/>
      <c r="C299" s="32"/>
      <c r="D299" s="32"/>
      <c r="E299" s="32"/>
      <c r="F299" s="32"/>
      <c r="G299" s="32"/>
      <c r="H299" s="70"/>
      <c r="I299" s="70"/>
      <c r="J299" s="70"/>
      <c r="K299" s="71"/>
      <c r="L299" s="72"/>
      <c r="M299" s="72"/>
      <c r="N299" s="73"/>
      <c r="O299" s="32"/>
      <c r="P299" s="32"/>
      <c r="Q299" s="32"/>
      <c r="R299" s="32"/>
      <c r="T299" s="32"/>
      <c r="U299" s="32"/>
      <c r="V299" s="32"/>
      <c r="W299" s="32"/>
      <c r="X299" s="32"/>
    </row>
    <row r="300" spans="1:24" ht="15.75" customHeight="1" x14ac:dyDescent="0.2">
      <c r="A300" s="32"/>
      <c r="B300" s="69"/>
      <c r="C300" s="32"/>
      <c r="D300" s="32"/>
      <c r="E300" s="32"/>
      <c r="F300" s="32"/>
      <c r="G300" s="32"/>
      <c r="H300" s="70"/>
      <c r="I300" s="70"/>
      <c r="J300" s="70"/>
      <c r="K300" s="71"/>
      <c r="L300" s="72"/>
      <c r="M300" s="72"/>
      <c r="N300" s="73"/>
      <c r="O300" s="32"/>
      <c r="P300" s="32"/>
      <c r="Q300" s="32"/>
      <c r="R300" s="32"/>
      <c r="T300" s="32"/>
      <c r="U300" s="32"/>
      <c r="V300" s="32"/>
      <c r="W300" s="32"/>
      <c r="X300" s="32"/>
    </row>
    <row r="301" spans="1:24" ht="15.75" customHeight="1" x14ac:dyDescent="0.2">
      <c r="A301" s="32"/>
      <c r="B301" s="69"/>
      <c r="C301" s="32"/>
      <c r="D301" s="32"/>
      <c r="E301" s="32"/>
      <c r="F301" s="32"/>
      <c r="G301" s="32"/>
      <c r="H301" s="70"/>
      <c r="I301" s="70"/>
      <c r="J301" s="70"/>
      <c r="K301" s="71"/>
      <c r="L301" s="72"/>
      <c r="M301" s="72"/>
      <c r="N301" s="73"/>
      <c r="O301" s="32"/>
      <c r="P301" s="32"/>
      <c r="Q301" s="32"/>
      <c r="R301" s="32"/>
      <c r="T301" s="32"/>
      <c r="U301" s="32"/>
      <c r="V301" s="32"/>
      <c r="W301" s="32"/>
      <c r="X301" s="32"/>
    </row>
    <row r="302" spans="1:24" ht="15.75" customHeight="1" x14ac:dyDescent="0.2">
      <c r="A302" s="32"/>
      <c r="B302" s="69"/>
      <c r="C302" s="32"/>
      <c r="D302" s="32"/>
      <c r="E302" s="32"/>
      <c r="F302" s="32"/>
      <c r="G302" s="32"/>
      <c r="H302" s="70"/>
      <c r="I302" s="70"/>
      <c r="J302" s="70"/>
      <c r="K302" s="71"/>
      <c r="L302" s="72"/>
      <c r="M302" s="72"/>
      <c r="N302" s="73"/>
      <c r="O302" s="32"/>
      <c r="P302" s="32"/>
      <c r="Q302" s="32"/>
      <c r="R302" s="32"/>
      <c r="T302" s="32"/>
      <c r="U302" s="32"/>
      <c r="V302" s="32"/>
      <c r="W302" s="32"/>
      <c r="X302" s="32"/>
    </row>
    <row r="303" spans="1:24" ht="15.75" customHeight="1" x14ac:dyDescent="0.2">
      <c r="A303" s="32"/>
      <c r="B303" s="69"/>
      <c r="C303" s="32"/>
      <c r="D303" s="32"/>
      <c r="E303" s="32"/>
      <c r="F303" s="32"/>
      <c r="G303" s="32"/>
      <c r="H303" s="70"/>
      <c r="I303" s="70"/>
      <c r="J303" s="70"/>
      <c r="K303" s="71"/>
      <c r="L303" s="72"/>
      <c r="M303" s="72"/>
      <c r="N303" s="73"/>
      <c r="O303" s="32"/>
      <c r="P303" s="32"/>
      <c r="Q303" s="32"/>
      <c r="R303" s="32"/>
      <c r="T303" s="32"/>
      <c r="U303" s="32"/>
      <c r="V303" s="32"/>
      <c r="W303" s="32"/>
      <c r="X303" s="32"/>
    </row>
    <row r="304" spans="1:24" ht="15.75" customHeight="1" x14ac:dyDescent="0.2">
      <c r="A304" s="32"/>
      <c r="B304" s="69"/>
      <c r="C304" s="32"/>
      <c r="D304" s="32"/>
      <c r="E304" s="32"/>
      <c r="F304" s="32"/>
      <c r="G304" s="32"/>
      <c r="H304" s="70"/>
      <c r="I304" s="70"/>
      <c r="J304" s="70"/>
      <c r="K304" s="71"/>
      <c r="L304" s="72"/>
      <c r="M304" s="72"/>
      <c r="N304" s="73"/>
      <c r="O304" s="32"/>
      <c r="P304" s="32"/>
      <c r="Q304" s="32"/>
      <c r="R304" s="32"/>
      <c r="T304" s="32"/>
      <c r="U304" s="32"/>
      <c r="V304" s="32"/>
      <c r="W304" s="32"/>
      <c r="X304" s="32"/>
    </row>
    <row r="305" spans="1:24" ht="15.75" customHeight="1" x14ac:dyDescent="0.2">
      <c r="A305" s="32"/>
      <c r="B305" s="69"/>
      <c r="C305" s="32"/>
      <c r="D305" s="32"/>
      <c r="E305" s="32"/>
      <c r="F305" s="32"/>
      <c r="G305" s="32"/>
      <c r="H305" s="70"/>
      <c r="I305" s="70"/>
      <c r="J305" s="70"/>
      <c r="K305" s="71"/>
      <c r="L305" s="72"/>
      <c r="M305" s="72"/>
      <c r="N305" s="73"/>
      <c r="O305" s="32"/>
      <c r="P305" s="32"/>
      <c r="Q305" s="32"/>
      <c r="R305" s="32"/>
      <c r="T305" s="32"/>
      <c r="U305" s="32"/>
      <c r="V305" s="32"/>
      <c r="W305" s="32"/>
      <c r="X305" s="32"/>
    </row>
    <row r="306" spans="1:24" ht="15.75" customHeight="1" x14ac:dyDescent="0.2">
      <c r="A306" s="32"/>
      <c r="B306" s="69"/>
      <c r="C306" s="32"/>
      <c r="D306" s="32"/>
      <c r="E306" s="32"/>
      <c r="F306" s="32"/>
      <c r="G306" s="32"/>
      <c r="H306" s="70"/>
      <c r="I306" s="70"/>
      <c r="J306" s="70"/>
      <c r="K306" s="71"/>
      <c r="L306" s="72"/>
      <c r="M306" s="72"/>
      <c r="N306" s="73"/>
      <c r="O306" s="32"/>
      <c r="P306" s="32"/>
      <c r="Q306" s="32"/>
      <c r="R306" s="32"/>
      <c r="T306" s="32"/>
      <c r="U306" s="32"/>
      <c r="V306" s="32"/>
      <c r="W306" s="32"/>
      <c r="X306" s="32"/>
    </row>
    <row r="307" spans="1:24" ht="15.75" customHeight="1" x14ac:dyDescent="0.2">
      <c r="A307" s="32"/>
      <c r="B307" s="69"/>
      <c r="C307" s="32"/>
      <c r="D307" s="32"/>
      <c r="E307" s="32"/>
      <c r="F307" s="32"/>
      <c r="G307" s="32"/>
      <c r="H307" s="70"/>
      <c r="I307" s="70"/>
      <c r="J307" s="70"/>
      <c r="K307" s="71"/>
      <c r="L307" s="72"/>
      <c r="M307" s="72"/>
      <c r="N307" s="73"/>
      <c r="O307" s="32"/>
      <c r="P307" s="32"/>
      <c r="Q307" s="32"/>
      <c r="R307" s="32"/>
      <c r="T307" s="32"/>
      <c r="U307" s="32"/>
      <c r="V307" s="32"/>
      <c r="W307" s="32"/>
      <c r="X307" s="32"/>
    </row>
    <row r="308" spans="1:24" ht="15.75" customHeight="1" x14ac:dyDescent="0.2">
      <c r="A308" s="32"/>
      <c r="B308" s="69"/>
      <c r="C308" s="32"/>
      <c r="D308" s="32"/>
      <c r="E308" s="32"/>
      <c r="F308" s="32"/>
      <c r="G308" s="32"/>
      <c r="H308" s="70"/>
      <c r="I308" s="70"/>
      <c r="J308" s="70"/>
      <c r="K308" s="71"/>
      <c r="L308" s="72"/>
      <c r="M308" s="72"/>
      <c r="N308" s="73"/>
      <c r="O308" s="32"/>
      <c r="P308" s="32"/>
      <c r="Q308" s="32"/>
      <c r="R308" s="32"/>
      <c r="T308" s="32"/>
      <c r="U308" s="32"/>
      <c r="V308" s="32"/>
      <c r="W308" s="32"/>
      <c r="X308" s="32"/>
    </row>
    <row r="309" spans="1:24" ht="15.75" customHeight="1" x14ac:dyDescent="0.2">
      <c r="A309" s="32"/>
      <c r="B309" s="69"/>
      <c r="C309" s="32"/>
      <c r="D309" s="32"/>
      <c r="E309" s="32"/>
      <c r="F309" s="32"/>
      <c r="G309" s="32"/>
      <c r="H309" s="70"/>
      <c r="I309" s="70"/>
      <c r="J309" s="70"/>
      <c r="K309" s="71"/>
      <c r="L309" s="72"/>
      <c r="M309" s="72"/>
      <c r="N309" s="73"/>
      <c r="O309" s="32"/>
      <c r="P309" s="32"/>
      <c r="Q309" s="32"/>
      <c r="R309" s="32"/>
      <c r="T309" s="32"/>
      <c r="U309" s="32"/>
      <c r="V309" s="32"/>
      <c r="W309" s="32"/>
      <c r="X309" s="32"/>
    </row>
    <row r="310" spans="1:24" ht="15.75" customHeight="1" x14ac:dyDescent="0.2">
      <c r="A310" s="32"/>
      <c r="B310" s="69"/>
      <c r="C310" s="32"/>
      <c r="D310" s="32"/>
      <c r="E310" s="32"/>
      <c r="F310" s="32"/>
      <c r="G310" s="32"/>
      <c r="H310" s="70"/>
      <c r="I310" s="70"/>
      <c r="J310" s="70"/>
      <c r="K310" s="71"/>
      <c r="L310" s="72"/>
      <c r="M310" s="72"/>
      <c r="N310" s="73"/>
      <c r="O310" s="32"/>
      <c r="P310" s="32"/>
      <c r="Q310" s="32"/>
      <c r="R310" s="32"/>
      <c r="T310" s="32"/>
      <c r="U310" s="32"/>
      <c r="V310" s="32"/>
      <c r="W310" s="32"/>
      <c r="X310" s="32"/>
    </row>
    <row r="311" spans="1:24" ht="15.75" customHeight="1" x14ac:dyDescent="0.2">
      <c r="A311" s="32"/>
      <c r="B311" s="69"/>
      <c r="C311" s="32"/>
      <c r="D311" s="32"/>
      <c r="E311" s="32"/>
      <c r="F311" s="32"/>
      <c r="G311" s="32"/>
      <c r="H311" s="70"/>
      <c r="I311" s="70"/>
      <c r="J311" s="70"/>
      <c r="K311" s="71"/>
      <c r="L311" s="72"/>
      <c r="M311" s="72"/>
      <c r="N311" s="73"/>
      <c r="O311" s="32"/>
      <c r="P311" s="32"/>
      <c r="Q311" s="32"/>
      <c r="R311" s="32"/>
      <c r="T311" s="32"/>
      <c r="U311" s="32"/>
      <c r="V311" s="32"/>
      <c r="W311" s="32"/>
      <c r="X311" s="32"/>
    </row>
    <row r="312" spans="1:24" ht="15.75" customHeight="1" x14ac:dyDescent="0.2">
      <c r="A312" s="32"/>
      <c r="B312" s="69"/>
      <c r="C312" s="32"/>
      <c r="D312" s="32"/>
      <c r="E312" s="32"/>
      <c r="F312" s="32"/>
      <c r="G312" s="32"/>
      <c r="H312" s="70"/>
      <c r="I312" s="70"/>
      <c r="J312" s="70"/>
      <c r="K312" s="71"/>
      <c r="L312" s="72"/>
      <c r="M312" s="72"/>
      <c r="N312" s="73"/>
      <c r="O312" s="32"/>
      <c r="P312" s="32"/>
      <c r="Q312" s="32"/>
      <c r="R312" s="32"/>
      <c r="T312" s="32"/>
      <c r="U312" s="32"/>
      <c r="V312" s="32"/>
      <c r="W312" s="32"/>
      <c r="X312" s="32"/>
    </row>
    <row r="313" spans="1:24" ht="15.75" customHeight="1" x14ac:dyDescent="0.2">
      <c r="A313" s="32"/>
      <c r="B313" s="69"/>
      <c r="C313" s="32"/>
      <c r="D313" s="32"/>
      <c r="E313" s="32"/>
      <c r="F313" s="32"/>
      <c r="G313" s="32"/>
      <c r="H313" s="70"/>
      <c r="I313" s="70"/>
      <c r="J313" s="70"/>
      <c r="K313" s="71"/>
      <c r="L313" s="72"/>
      <c r="M313" s="72"/>
      <c r="N313" s="73"/>
      <c r="O313" s="32"/>
      <c r="P313" s="32"/>
      <c r="Q313" s="32"/>
      <c r="R313" s="32"/>
      <c r="T313" s="32"/>
      <c r="U313" s="32"/>
      <c r="V313" s="32"/>
      <c r="W313" s="32"/>
      <c r="X313" s="32"/>
    </row>
    <row r="314" spans="1:24" ht="15.75" customHeight="1" x14ac:dyDescent="0.2">
      <c r="A314" s="32"/>
      <c r="B314" s="69"/>
      <c r="C314" s="32"/>
      <c r="D314" s="32"/>
      <c r="E314" s="32"/>
      <c r="F314" s="32"/>
      <c r="G314" s="32"/>
      <c r="H314" s="70"/>
      <c r="I314" s="70"/>
      <c r="J314" s="70"/>
      <c r="K314" s="71"/>
      <c r="L314" s="72"/>
      <c r="M314" s="72"/>
      <c r="N314" s="73"/>
      <c r="O314" s="32"/>
      <c r="P314" s="32"/>
      <c r="Q314" s="32"/>
      <c r="R314" s="32"/>
      <c r="T314" s="32"/>
      <c r="U314" s="32"/>
      <c r="V314" s="32"/>
      <c r="W314" s="32"/>
      <c r="X314" s="32"/>
    </row>
    <row r="315" spans="1:24" ht="15.75" customHeight="1" x14ac:dyDescent="0.2">
      <c r="A315" s="32"/>
      <c r="B315" s="69"/>
      <c r="C315" s="32"/>
      <c r="D315" s="32"/>
      <c r="E315" s="32"/>
      <c r="F315" s="32"/>
      <c r="G315" s="32"/>
      <c r="H315" s="70"/>
      <c r="I315" s="70"/>
      <c r="J315" s="70"/>
      <c r="K315" s="71"/>
      <c r="L315" s="72"/>
      <c r="M315" s="72"/>
      <c r="N315" s="73"/>
      <c r="O315" s="32"/>
      <c r="P315" s="32"/>
      <c r="Q315" s="32"/>
      <c r="R315" s="32"/>
      <c r="T315" s="32"/>
      <c r="U315" s="32"/>
      <c r="V315" s="32"/>
      <c r="W315" s="32"/>
      <c r="X315" s="32"/>
    </row>
    <row r="316" spans="1:24" ht="15.75" customHeight="1" x14ac:dyDescent="0.2">
      <c r="A316" s="32"/>
      <c r="B316" s="69"/>
      <c r="C316" s="32"/>
      <c r="D316" s="32"/>
      <c r="E316" s="32"/>
      <c r="F316" s="32"/>
      <c r="G316" s="32"/>
      <c r="H316" s="70"/>
      <c r="I316" s="70"/>
      <c r="J316" s="70"/>
      <c r="K316" s="71"/>
      <c r="L316" s="72"/>
      <c r="M316" s="72"/>
      <c r="N316" s="73"/>
      <c r="O316" s="32"/>
      <c r="P316" s="32"/>
      <c r="Q316" s="32"/>
      <c r="R316" s="32"/>
      <c r="T316" s="32"/>
      <c r="U316" s="32"/>
      <c r="V316" s="32"/>
      <c r="W316" s="32"/>
      <c r="X316" s="32"/>
    </row>
    <row r="317" spans="1:24" ht="15.75" customHeight="1" x14ac:dyDescent="0.2">
      <c r="A317" s="32"/>
      <c r="B317" s="69"/>
      <c r="C317" s="32"/>
      <c r="D317" s="32"/>
      <c r="E317" s="32"/>
      <c r="F317" s="32"/>
      <c r="G317" s="32"/>
      <c r="H317" s="70"/>
      <c r="I317" s="70"/>
      <c r="J317" s="70"/>
      <c r="K317" s="71"/>
      <c r="L317" s="72"/>
      <c r="M317" s="72"/>
      <c r="N317" s="73"/>
      <c r="O317" s="32"/>
      <c r="P317" s="32"/>
      <c r="Q317" s="32"/>
      <c r="R317" s="32"/>
      <c r="T317" s="32"/>
      <c r="U317" s="32"/>
      <c r="V317" s="32"/>
      <c r="W317" s="32"/>
      <c r="X317" s="32"/>
    </row>
    <row r="318" spans="1:24" ht="15.75" customHeight="1" x14ac:dyDescent="0.2">
      <c r="A318" s="32"/>
      <c r="B318" s="69"/>
      <c r="C318" s="32"/>
      <c r="D318" s="32"/>
      <c r="E318" s="32"/>
      <c r="F318" s="32"/>
      <c r="G318" s="32"/>
      <c r="H318" s="70"/>
      <c r="I318" s="70"/>
      <c r="J318" s="70"/>
      <c r="K318" s="71"/>
      <c r="L318" s="72"/>
      <c r="M318" s="72"/>
      <c r="N318" s="73"/>
      <c r="O318" s="32"/>
      <c r="P318" s="32"/>
      <c r="Q318" s="32"/>
      <c r="R318" s="32"/>
      <c r="T318" s="32"/>
      <c r="U318" s="32"/>
      <c r="V318" s="32"/>
      <c r="W318" s="32"/>
      <c r="X318" s="32"/>
    </row>
    <row r="319" spans="1:24" ht="15.75" customHeight="1" x14ac:dyDescent="0.2">
      <c r="A319" s="32"/>
      <c r="B319" s="69"/>
      <c r="C319" s="32"/>
      <c r="D319" s="32"/>
      <c r="E319" s="32"/>
      <c r="F319" s="32"/>
      <c r="G319" s="32"/>
      <c r="H319" s="70"/>
      <c r="I319" s="70"/>
      <c r="J319" s="70"/>
      <c r="K319" s="71"/>
      <c r="L319" s="72"/>
      <c r="M319" s="72"/>
      <c r="N319" s="73"/>
      <c r="O319" s="32"/>
      <c r="P319" s="32"/>
      <c r="Q319" s="32"/>
      <c r="R319" s="32"/>
      <c r="T319" s="32"/>
      <c r="U319" s="32"/>
      <c r="V319" s="32"/>
      <c r="W319" s="32"/>
      <c r="X319" s="32"/>
    </row>
    <row r="320" spans="1:24" ht="15.75" customHeight="1" x14ac:dyDescent="0.2">
      <c r="A320" s="32"/>
      <c r="B320" s="69"/>
      <c r="C320" s="32"/>
      <c r="D320" s="32"/>
      <c r="E320" s="32"/>
      <c r="F320" s="32"/>
      <c r="G320" s="32"/>
      <c r="H320" s="70"/>
      <c r="I320" s="70"/>
      <c r="J320" s="70"/>
      <c r="K320" s="71"/>
      <c r="L320" s="72"/>
      <c r="M320" s="72"/>
      <c r="N320" s="73"/>
      <c r="O320" s="32"/>
      <c r="P320" s="32"/>
      <c r="Q320" s="32"/>
      <c r="R320" s="32"/>
      <c r="T320" s="32"/>
      <c r="U320" s="32"/>
      <c r="V320" s="32"/>
      <c r="W320" s="32"/>
      <c r="X320" s="32"/>
    </row>
    <row r="321" spans="1:24" ht="15.75" customHeight="1" x14ac:dyDescent="0.2">
      <c r="A321" s="32"/>
      <c r="B321" s="69"/>
      <c r="C321" s="32"/>
      <c r="D321" s="32"/>
      <c r="E321" s="32"/>
      <c r="F321" s="32"/>
      <c r="G321" s="32"/>
      <c r="H321" s="70"/>
      <c r="I321" s="70"/>
      <c r="J321" s="70"/>
      <c r="K321" s="71"/>
      <c r="L321" s="72"/>
      <c r="M321" s="72"/>
      <c r="N321" s="73"/>
      <c r="O321" s="32"/>
      <c r="P321" s="32"/>
      <c r="Q321" s="32"/>
      <c r="R321" s="32"/>
      <c r="T321" s="32"/>
      <c r="U321" s="32"/>
      <c r="V321" s="32"/>
      <c r="W321" s="32"/>
      <c r="X321" s="32"/>
    </row>
    <row r="322" spans="1:24" ht="15.75" customHeight="1" x14ac:dyDescent="0.2">
      <c r="A322" s="32"/>
      <c r="B322" s="69"/>
      <c r="C322" s="32"/>
      <c r="D322" s="32"/>
      <c r="E322" s="32"/>
      <c r="F322" s="32"/>
      <c r="G322" s="32"/>
      <c r="H322" s="70"/>
      <c r="I322" s="70"/>
      <c r="J322" s="70"/>
      <c r="K322" s="71"/>
      <c r="L322" s="72"/>
      <c r="M322" s="72"/>
      <c r="N322" s="73"/>
      <c r="O322" s="32"/>
      <c r="P322" s="32"/>
      <c r="Q322" s="32"/>
      <c r="R322" s="32"/>
      <c r="T322" s="32"/>
      <c r="U322" s="32"/>
      <c r="V322" s="32"/>
      <c r="W322" s="32"/>
      <c r="X322" s="32"/>
    </row>
    <row r="323" spans="1:24" ht="15.75" customHeight="1" x14ac:dyDescent="0.2">
      <c r="A323" s="32"/>
      <c r="B323" s="69"/>
      <c r="C323" s="32"/>
      <c r="D323" s="32"/>
      <c r="E323" s="32"/>
      <c r="F323" s="32"/>
      <c r="G323" s="32"/>
      <c r="H323" s="70"/>
      <c r="I323" s="70"/>
      <c r="J323" s="70"/>
      <c r="K323" s="71"/>
      <c r="L323" s="72"/>
      <c r="M323" s="72"/>
      <c r="N323" s="73"/>
      <c r="O323" s="32"/>
      <c r="P323" s="32"/>
      <c r="Q323" s="32"/>
      <c r="R323" s="32"/>
      <c r="T323" s="32"/>
      <c r="U323" s="32"/>
      <c r="V323" s="32"/>
      <c r="W323" s="32"/>
      <c r="X323" s="32"/>
    </row>
    <row r="324" spans="1:24" ht="15.75" customHeight="1" x14ac:dyDescent="0.2">
      <c r="A324" s="32"/>
      <c r="B324" s="69"/>
      <c r="C324" s="32"/>
      <c r="D324" s="32"/>
      <c r="E324" s="32"/>
      <c r="F324" s="32"/>
      <c r="G324" s="32"/>
      <c r="H324" s="70"/>
      <c r="I324" s="70"/>
      <c r="J324" s="70"/>
      <c r="K324" s="71"/>
      <c r="L324" s="72"/>
      <c r="M324" s="72"/>
      <c r="N324" s="73"/>
      <c r="O324" s="32"/>
      <c r="P324" s="32"/>
      <c r="Q324" s="32"/>
      <c r="R324" s="32"/>
      <c r="T324" s="32"/>
      <c r="U324" s="32"/>
      <c r="V324" s="32"/>
      <c r="W324" s="32"/>
      <c r="X324" s="32"/>
    </row>
    <row r="325" spans="1:24" ht="15.75" customHeight="1" x14ac:dyDescent="0.2">
      <c r="A325" s="32"/>
      <c r="B325" s="69"/>
      <c r="C325" s="32"/>
      <c r="D325" s="32"/>
      <c r="E325" s="32"/>
      <c r="F325" s="32"/>
      <c r="G325" s="32"/>
      <c r="H325" s="70"/>
      <c r="I325" s="70"/>
      <c r="J325" s="70"/>
      <c r="K325" s="71"/>
      <c r="L325" s="72"/>
      <c r="M325" s="72"/>
      <c r="N325" s="73"/>
      <c r="O325" s="32"/>
      <c r="P325" s="32"/>
      <c r="Q325" s="32"/>
      <c r="R325" s="32"/>
      <c r="T325" s="32"/>
      <c r="U325" s="32"/>
      <c r="V325" s="32"/>
      <c r="W325" s="32"/>
      <c r="X325" s="32"/>
    </row>
    <row r="326" spans="1:24" ht="15.75" customHeight="1" x14ac:dyDescent="0.2">
      <c r="A326" s="32"/>
      <c r="B326" s="69"/>
      <c r="C326" s="32"/>
      <c r="D326" s="32"/>
      <c r="E326" s="32"/>
      <c r="F326" s="32"/>
      <c r="G326" s="32"/>
      <c r="H326" s="70"/>
      <c r="I326" s="70"/>
      <c r="J326" s="70"/>
      <c r="K326" s="71"/>
      <c r="L326" s="72"/>
      <c r="M326" s="72"/>
      <c r="N326" s="73"/>
      <c r="O326" s="32"/>
      <c r="P326" s="32"/>
      <c r="Q326" s="32"/>
      <c r="R326" s="32"/>
      <c r="T326" s="32"/>
      <c r="U326" s="32"/>
      <c r="V326" s="32"/>
      <c r="W326" s="32"/>
      <c r="X326" s="32"/>
    </row>
    <row r="327" spans="1:24" ht="15.75" customHeight="1" x14ac:dyDescent="0.2">
      <c r="A327" s="32"/>
      <c r="B327" s="69"/>
      <c r="C327" s="32"/>
      <c r="D327" s="32"/>
      <c r="E327" s="32"/>
      <c r="F327" s="32"/>
      <c r="G327" s="32"/>
      <c r="H327" s="70"/>
      <c r="I327" s="70"/>
      <c r="J327" s="70"/>
      <c r="K327" s="71"/>
      <c r="L327" s="72"/>
      <c r="M327" s="72"/>
      <c r="N327" s="73"/>
      <c r="O327" s="32"/>
      <c r="P327" s="32"/>
      <c r="Q327" s="32"/>
      <c r="R327" s="32"/>
      <c r="T327" s="32"/>
      <c r="U327" s="32"/>
      <c r="V327" s="32"/>
      <c r="W327" s="32"/>
      <c r="X327" s="32"/>
    </row>
    <row r="328" spans="1:24" ht="15.75" customHeight="1" x14ac:dyDescent="0.2">
      <c r="A328" s="32"/>
      <c r="B328" s="69"/>
      <c r="C328" s="32"/>
      <c r="D328" s="32"/>
      <c r="E328" s="32"/>
      <c r="F328" s="32"/>
      <c r="G328" s="32"/>
      <c r="H328" s="70"/>
      <c r="I328" s="70"/>
      <c r="J328" s="70"/>
      <c r="K328" s="71"/>
      <c r="L328" s="72"/>
      <c r="M328" s="72"/>
      <c r="N328" s="73"/>
      <c r="O328" s="32"/>
      <c r="P328" s="32"/>
      <c r="Q328" s="32"/>
      <c r="R328" s="32"/>
      <c r="T328" s="32"/>
      <c r="U328" s="32"/>
      <c r="V328" s="32"/>
      <c r="W328" s="32"/>
      <c r="X328" s="32"/>
    </row>
    <row r="329" spans="1:24" ht="15.75" customHeight="1" x14ac:dyDescent="0.2">
      <c r="K329" s="71"/>
    </row>
    <row r="330" spans="1:24" ht="15.75" customHeight="1" x14ac:dyDescent="0.2">
      <c r="K330" s="71"/>
    </row>
    <row r="331" spans="1:24" ht="15.75" customHeight="1" x14ac:dyDescent="0.2">
      <c r="K331" s="71"/>
    </row>
    <row r="332" spans="1:24" ht="15.75" customHeight="1" x14ac:dyDescent="0.2">
      <c r="K332" s="71"/>
    </row>
    <row r="333" spans="1:24" ht="15.75" customHeight="1" x14ac:dyDescent="0.2">
      <c r="K333" s="71"/>
    </row>
    <row r="334" spans="1:24" ht="15.75" customHeight="1" x14ac:dyDescent="0.2">
      <c r="K334" s="71"/>
    </row>
    <row r="335" spans="1:24" ht="15.75" customHeight="1" x14ac:dyDescent="0.2">
      <c r="K335" s="71"/>
    </row>
    <row r="336" spans="1:24" ht="15.75" customHeight="1" x14ac:dyDescent="0.2">
      <c r="K336" s="71"/>
    </row>
    <row r="337" spans="11:11" ht="15.75" customHeight="1" x14ac:dyDescent="0.2">
      <c r="K337" s="71"/>
    </row>
    <row r="338" spans="11:11" ht="15.75" customHeight="1" x14ac:dyDescent="0.2">
      <c r="K338" s="71"/>
    </row>
    <row r="339" spans="11:11" ht="15.75" customHeight="1" x14ac:dyDescent="0.2">
      <c r="K339" s="71"/>
    </row>
    <row r="340" spans="11:11" ht="15.75" customHeight="1" x14ac:dyDescent="0.2">
      <c r="K340" s="71"/>
    </row>
    <row r="341" spans="11:11" ht="15.75" customHeight="1" x14ac:dyDescent="0.2">
      <c r="K341" s="71"/>
    </row>
    <row r="342" spans="11:11" ht="15.75" customHeight="1" x14ac:dyDescent="0.2">
      <c r="K342" s="71"/>
    </row>
    <row r="343" spans="11:11" ht="15.75" customHeight="1" x14ac:dyDescent="0.2">
      <c r="K343" s="71"/>
    </row>
    <row r="344" spans="11:11" ht="15.75" customHeight="1" x14ac:dyDescent="0.2">
      <c r="K344" s="71"/>
    </row>
    <row r="345" spans="11:11" ht="15.75" customHeight="1" x14ac:dyDescent="0.2">
      <c r="K345" s="71"/>
    </row>
    <row r="346" spans="11:11" ht="15.75" customHeight="1" x14ac:dyDescent="0.2">
      <c r="K346" s="71"/>
    </row>
    <row r="347" spans="11:11" ht="15.75" customHeight="1" x14ac:dyDescent="0.2">
      <c r="K347" s="71"/>
    </row>
    <row r="348" spans="11:11" ht="15.75" customHeight="1" x14ac:dyDescent="0.2">
      <c r="K348" s="71"/>
    </row>
    <row r="349" spans="11:11" ht="15.75" customHeight="1" x14ac:dyDescent="0.2">
      <c r="K349" s="71"/>
    </row>
    <row r="350" spans="11:11" ht="15.75" customHeight="1" x14ac:dyDescent="0.2">
      <c r="K350" s="71"/>
    </row>
    <row r="351" spans="11:11" ht="15.75" customHeight="1" x14ac:dyDescent="0.2">
      <c r="K351" s="71"/>
    </row>
    <row r="352" spans="11:11" ht="15.75" customHeight="1" x14ac:dyDescent="0.2">
      <c r="K352" s="71"/>
    </row>
    <row r="353" spans="11:11" ht="15.75" customHeight="1" x14ac:dyDescent="0.2">
      <c r="K353" s="71"/>
    </row>
    <row r="354" spans="11:11" ht="15.75" customHeight="1" x14ac:dyDescent="0.2">
      <c r="K354" s="71"/>
    </row>
    <row r="355" spans="11:11" ht="15.75" customHeight="1" x14ac:dyDescent="0.2">
      <c r="K355" s="71"/>
    </row>
    <row r="356" spans="11:11" ht="15.75" customHeight="1" x14ac:dyDescent="0.2">
      <c r="K356" s="71"/>
    </row>
    <row r="357" spans="11:11" ht="15.75" customHeight="1" x14ac:dyDescent="0.2">
      <c r="K357" s="71"/>
    </row>
    <row r="358" spans="11:11" ht="15.75" customHeight="1" x14ac:dyDescent="0.2">
      <c r="K358" s="71"/>
    </row>
    <row r="359" spans="11:11" ht="15.75" customHeight="1" x14ac:dyDescent="0.2">
      <c r="K359" s="71"/>
    </row>
    <row r="360" spans="11:11" ht="15.75" customHeight="1" x14ac:dyDescent="0.2">
      <c r="K360" s="71"/>
    </row>
    <row r="361" spans="11:11" ht="15.75" customHeight="1" x14ac:dyDescent="0.2">
      <c r="K361" s="71"/>
    </row>
    <row r="362" spans="11:11" ht="15.75" customHeight="1" x14ac:dyDescent="0.2">
      <c r="K362" s="71"/>
    </row>
    <row r="363" spans="11:11" ht="15.75" customHeight="1" x14ac:dyDescent="0.2">
      <c r="K363" s="71"/>
    </row>
    <row r="364" spans="11:11" ht="15.75" customHeight="1" x14ac:dyDescent="0.2">
      <c r="K364" s="71"/>
    </row>
    <row r="365" spans="11:11" ht="15.75" customHeight="1" x14ac:dyDescent="0.2">
      <c r="K365" s="71"/>
    </row>
    <row r="366" spans="11:11" ht="15.75" customHeight="1" x14ac:dyDescent="0.2">
      <c r="K366" s="71"/>
    </row>
    <row r="367" spans="11:11" ht="15.75" customHeight="1" x14ac:dyDescent="0.2">
      <c r="K367" s="71"/>
    </row>
    <row r="368" spans="11:11" ht="15.75" customHeight="1" x14ac:dyDescent="0.2">
      <c r="K368" s="71"/>
    </row>
    <row r="369" spans="11:11" ht="15.75" customHeight="1" x14ac:dyDescent="0.2">
      <c r="K369" s="71"/>
    </row>
    <row r="370" spans="11:11" ht="15.75" customHeight="1" x14ac:dyDescent="0.2">
      <c r="K370" s="71"/>
    </row>
    <row r="371" spans="11:11" ht="15.75" customHeight="1" x14ac:dyDescent="0.2">
      <c r="K371" s="71"/>
    </row>
    <row r="372" spans="11:11" ht="15.75" customHeight="1" x14ac:dyDescent="0.2">
      <c r="K372" s="71"/>
    </row>
    <row r="373" spans="11:11" ht="15.75" customHeight="1" x14ac:dyDescent="0.2">
      <c r="K373" s="71"/>
    </row>
    <row r="374" spans="11:11" ht="15.75" customHeight="1" x14ac:dyDescent="0.2">
      <c r="K374" s="71"/>
    </row>
    <row r="375" spans="11:11" ht="15.75" customHeight="1" x14ac:dyDescent="0.2">
      <c r="K375" s="71"/>
    </row>
    <row r="376" spans="11:11" ht="15.75" customHeight="1" x14ac:dyDescent="0.2">
      <c r="K376" s="71"/>
    </row>
    <row r="377" spans="11:11" ht="15.75" customHeight="1" x14ac:dyDescent="0.2">
      <c r="K377" s="71"/>
    </row>
    <row r="378" spans="11:11" ht="15.75" customHeight="1" x14ac:dyDescent="0.2">
      <c r="K378" s="71"/>
    </row>
    <row r="379" spans="11:11" ht="15.75" customHeight="1" x14ac:dyDescent="0.2">
      <c r="K379" s="71"/>
    </row>
    <row r="380" spans="11:11" ht="15.75" customHeight="1" x14ac:dyDescent="0.2">
      <c r="K380" s="71"/>
    </row>
    <row r="381" spans="11:11" ht="15.75" customHeight="1" x14ac:dyDescent="0.2">
      <c r="K381" s="71"/>
    </row>
    <row r="382" spans="11:11" ht="15.75" customHeight="1" x14ac:dyDescent="0.2">
      <c r="K382" s="71"/>
    </row>
    <row r="383" spans="11:11" ht="15.75" customHeight="1" x14ac:dyDescent="0.2">
      <c r="K383" s="71"/>
    </row>
    <row r="384" spans="11:11" ht="15.75" customHeight="1" x14ac:dyDescent="0.2">
      <c r="K384" s="71"/>
    </row>
    <row r="385" spans="11:11" ht="15.75" customHeight="1" x14ac:dyDescent="0.2">
      <c r="K385" s="71"/>
    </row>
    <row r="386" spans="11:11" ht="15.75" customHeight="1" x14ac:dyDescent="0.2">
      <c r="K386" s="71"/>
    </row>
    <row r="387" spans="11:11" ht="15.75" customHeight="1" x14ac:dyDescent="0.2">
      <c r="K387" s="71"/>
    </row>
    <row r="388" spans="11:11" ht="15.75" customHeight="1" x14ac:dyDescent="0.2">
      <c r="K388" s="71"/>
    </row>
    <row r="389" spans="11:11" ht="15.75" customHeight="1" x14ac:dyDescent="0.2">
      <c r="K389" s="71"/>
    </row>
    <row r="390" spans="11:11" ht="15.75" customHeight="1" x14ac:dyDescent="0.2">
      <c r="K390" s="71"/>
    </row>
    <row r="391" spans="11:11" ht="15.75" customHeight="1" x14ac:dyDescent="0.2">
      <c r="K391" s="71"/>
    </row>
    <row r="392" spans="11:11" ht="15.75" customHeight="1" x14ac:dyDescent="0.2">
      <c r="K392" s="71"/>
    </row>
    <row r="393" spans="11:11" ht="15.75" customHeight="1" x14ac:dyDescent="0.2">
      <c r="K393" s="71"/>
    </row>
    <row r="394" spans="11:11" ht="15.75" customHeight="1" x14ac:dyDescent="0.2">
      <c r="K394" s="71"/>
    </row>
    <row r="395" spans="11:11" ht="15.75" customHeight="1" x14ac:dyDescent="0.2">
      <c r="K395" s="71"/>
    </row>
    <row r="396" spans="11:11" ht="15.75" customHeight="1" x14ac:dyDescent="0.2">
      <c r="K396" s="71"/>
    </row>
    <row r="397" spans="11:11" ht="15.75" customHeight="1" x14ac:dyDescent="0.2">
      <c r="K397" s="71"/>
    </row>
    <row r="398" spans="11:11" ht="15.75" customHeight="1" x14ac:dyDescent="0.2">
      <c r="K398" s="71"/>
    </row>
    <row r="399" spans="11:11" ht="15.75" customHeight="1" x14ac:dyDescent="0.2">
      <c r="K399" s="71"/>
    </row>
    <row r="400" spans="11:11" ht="15.75" customHeight="1" x14ac:dyDescent="0.2">
      <c r="K400" s="71"/>
    </row>
    <row r="401" spans="11:11" ht="15.75" customHeight="1" x14ac:dyDescent="0.2">
      <c r="K401" s="71"/>
    </row>
    <row r="402" spans="11:11" ht="15.75" customHeight="1" x14ac:dyDescent="0.2">
      <c r="K402" s="71"/>
    </row>
    <row r="403" spans="11:11" ht="15.75" customHeight="1" x14ac:dyDescent="0.2">
      <c r="K403" s="71"/>
    </row>
    <row r="404" spans="11:11" ht="15.75" customHeight="1" x14ac:dyDescent="0.2">
      <c r="K404" s="71"/>
    </row>
    <row r="405" spans="11:11" ht="15.75" customHeight="1" x14ac:dyDescent="0.2">
      <c r="K405" s="71"/>
    </row>
    <row r="406" spans="11:11" ht="15.75" customHeight="1" x14ac:dyDescent="0.2">
      <c r="K406" s="71"/>
    </row>
    <row r="407" spans="11:11" ht="15.75" customHeight="1" x14ac:dyDescent="0.2">
      <c r="K407" s="71"/>
    </row>
    <row r="408" spans="11:11" ht="15.75" customHeight="1" x14ac:dyDescent="0.2">
      <c r="K408" s="71"/>
    </row>
    <row r="409" spans="11:11" ht="15.75" customHeight="1" x14ac:dyDescent="0.2">
      <c r="K409" s="71"/>
    </row>
    <row r="410" spans="11:11" ht="15.75" customHeight="1" x14ac:dyDescent="0.2">
      <c r="K410" s="71"/>
    </row>
    <row r="411" spans="11:11" ht="15.75" customHeight="1" x14ac:dyDescent="0.2">
      <c r="K411" s="71"/>
    </row>
    <row r="412" spans="11:11" ht="15.75" customHeight="1" x14ac:dyDescent="0.2">
      <c r="K412" s="71"/>
    </row>
    <row r="413" spans="11:11" ht="15.75" customHeight="1" x14ac:dyDescent="0.2">
      <c r="K413" s="71"/>
    </row>
    <row r="414" spans="11:11" ht="15.75" customHeight="1" x14ac:dyDescent="0.2">
      <c r="K414" s="71"/>
    </row>
    <row r="415" spans="11:11" ht="15.75" customHeight="1" x14ac:dyDescent="0.2">
      <c r="K415" s="71"/>
    </row>
    <row r="416" spans="11:11" ht="15.75" customHeight="1" x14ac:dyDescent="0.2">
      <c r="K416" s="71"/>
    </row>
    <row r="417" spans="11:11" ht="15.75" customHeight="1" x14ac:dyDescent="0.2">
      <c r="K417" s="71"/>
    </row>
    <row r="418" spans="11:11" ht="15.75" customHeight="1" x14ac:dyDescent="0.2">
      <c r="K418" s="71"/>
    </row>
    <row r="419" spans="11:11" ht="15.75" customHeight="1" x14ac:dyDescent="0.2">
      <c r="K419" s="71"/>
    </row>
    <row r="420" spans="11:11" ht="15.75" customHeight="1" x14ac:dyDescent="0.2">
      <c r="K420" s="71"/>
    </row>
    <row r="421" spans="11:11" ht="15.75" customHeight="1" x14ac:dyDescent="0.2">
      <c r="K421" s="71"/>
    </row>
    <row r="422" spans="11:11" ht="15.75" customHeight="1" x14ac:dyDescent="0.2">
      <c r="K422" s="71"/>
    </row>
    <row r="423" spans="11:11" ht="15.75" customHeight="1" x14ac:dyDescent="0.2">
      <c r="K423" s="71"/>
    </row>
    <row r="424" spans="11:11" ht="15.75" customHeight="1" x14ac:dyDescent="0.2">
      <c r="K424" s="71"/>
    </row>
    <row r="425" spans="11:11" ht="15.75" customHeight="1" x14ac:dyDescent="0.2">
      <c r="K425" s="71"/>
    </row>
    <row r="426" spans="11:11" ht="15.75" customHeight="1" x14ac:dyDescent="0.2">
      <c r="K426" s="71"/>
    </row>
    <row r="427" spans="11:11" ht="15.75" customHeight="1" x14ac:dyDescent="0.2">
      <c r="K427" s="71"/>
    </row>
    <row r="428" spans="11:11" ht="15.75" customHeight="1" x14ac:dyDescent="0.2">
      <c r="K428" s="71"/>
    </row>
    <row r="429" spans="11:11" ht="15.75" customHeight="1" x14ac:dyDescent="0.2">
      <c r="K429" s="71"/>
    </row>
    <row r="430" spans="11:11" ht="15.75" customHeight="1" x14ac:dyDescent="0.2">
      <c r="K430" s="71"/>
    </row>
    <row r="431" spans="11:11" ht="15.75" customHeight="1" x14ac:dyDescent="0.2">
      <c r="K431" s="71"/>
    </row>
    <row r="432" spans="11:11" ht="15.75" customHeight="1" x14ac:dyDescent="0.2">
      <c r="K432" s="71"/>
    </row>
    <row r="433" spans="11:11" ht="15.75" customHeight="1" x14ac:dyDescent="0.2">
      <c r="K433" s="71"/>
    </row>
    <row r="434" spans="11:11" ht="15.75" customHeight="1" x14ac:dyDescent="0.2">
      <c r="K434" s="71"/>
    </row>
    <row r="435" spans="11:11" ht="15.75" customHeight="1" x14ac:dyDescent="0.2">
      <c r="K435" s="71"/>
    </row>
    <row r="436" spans="11:11" ht="15.75" customHeight="1" x14ac:dyDescent="0.2">
      <c r="K436" s="71"/>
    </row>
    <row r="437" spans="11:11" ht="15.75" customHeight="1" x14ac:dyDescent="0.2">
      <c r="K437" s="71"/>
    </row>
    <row r="438" spans="11:11" ht="15.75" customHeight="1" x14ac:dyDescent="0.2">
      <c r="K438" s="71"/>
    </row>
    <row r="439" spans="11:11" ht="15.75" customHeight="1" x14ac:dyDescent="0.2">
      <c r="K439" s="71"/>
    </row>
    <row r="440" spans="11:11" ht="15.75" customHeight="1" x14ac:dyDescent="0.2">
      <c r="K440" s="71"/>
    </row>
    <row r="441" spans="11:11" ht="15.75" customHeight="1" x14ac:dyDescent="0.2">
      <c r="K441" s="71"/>
    </row>
    <row r="442" spans="11:11" ht="15.75" customHeight="1" x14ac:dyDescent="0.2">
      <c r="K442" s="71"/>
    </row>
    <row r="443" spans="11:11" ht="15.75" customHeight="1" x14ac:dyDescent="0.2">
      <c r="K443" s="71"/>
    </row>
    <row r="444" spans="11:11" ht="15.75" customHeight="1" x14ac:dyDescent="0.2">
      <c r="K444" s="71"/>
    </row>
    <row r="445" spans="11:11" ht="15.75" customHeight="1" x14ac:dyDescent="0.2">
      <c r="K445" s="71"/>
    </row>
    <row r="446" spans="11:11" ht="15.75" customHeight="1" x14ac:dyDescent="0.2">
      <c r="K446" s="71"/>
    </row>
    <row r="447" spans="11:11" ht="15.75" customHeight="1" x14ac:dyDescent="0.2">
      <c r="K447" s="71"/>
    </row>
    <row r="448" spans="11:11" ht="15.75" customHeight="1" x14ac:dyDescent="0.2">
      <c r="K448" s="71"/>
    </row>
    <row r="449" spans="11:11" ht="15.75" customHeight="1" x14ac:dyDescent="0.2">
      <c r="K449" s="71"/>
    </row>
    <row r="450" spans="11:11" ht="15.75" customHeight="1" x14ac:dyDescent="0.2">
      <c r="K450" s="71"/>
    </row>
    <row r="451" spans="11:11" ht="15.75" customHeight="1" x14ac:dyDescent="0.2">
      <c r="K451" s="71"/>
    </row>
    <row r="452" spans="11:11" ht="15.75" customHeight="1" x14ac:dyDescent="0.2">
      <c r="K452" s="71"/>
    </row>
    <row r="453" spans="11:11" ht="15.75" customHeight="1" x14ac:dyDescent="0.2">
      <c r="K453" s="71"/>
    </row>
    <row r="454" spans="11:11" ht="15.75" customHeight="1" x14ac:dyDescent="0.2">
      <c r="K454" s="71"/>
    </row>
    <row r="455" spans="11:11" ht="15.75" customHeight="1" x14ac:dyDescent="0.2">
      <c r="K455" s="71"/>
    </row>
    <row r="456" spans="11:11" ht="15.75" customHeight="1" x14ac:dyDescent="0.2">
      <c r="K456" s="71"/>
    </row>
    <row r="457" spans="11:11" ht="15.75" customHeight="1" x14ac:dyDescent="0.2">
      <c r="K457" s="71"/>
    </row>
    <row r="458" spans="11:11" ht="15.75" customHeight="1" x14ac:dyDescent="0.2">
      <c r="K458" s="71"/>
    </row>
    <row r="459" spans="11:11" ht="15.75" customHeight="1" x14ac:dyDescent="0.2">
      <c r="K459" s="71"/>
    </row>
    <row r="460" spans="11:11" ht="15.75" customHeight="1" x14ac:dyDescent="0.2">
      <c r="K460" s="71"/>
    </row>
    <row r="461" spans="11:11" ht="15.75" customHeight="1" x14ac:dyDescent="0.2">
      <c r="K461" s="71"/>
    </row>
    <row r="462" spans="11:11" ht="15.75" customHeight="1" x14ac:dyDescent="0.2">
      <c r="K462" s="71"/>
    </row>
    <row r="463" spans="11:11" ht="15.75" customHeight="1" x14ac:dyDescent="0.2">
      <c r="K463" s="71"/>
    </row>
    <row r="464" spans="11:11" ht="15.75" customHeight="1" x14ac:dyDescent="0.2">
      <c r="K464" s="71"/>
    </row>
    <row r="465" spans="11:11" ht="15.75" customHeight="1" x14ac:dyDescent="0.2">
      <c r="K465" s="71"/>
    </row>
    <row r="466" spans="11:11" ht="15.75" customHeight="1" x14ac:dyDescent="0.2">
      <c r="K466" s="71"/>
    </row>
    <row r="467" spans="11:11" ht="15.75" customHeight="1" x14ac:dyDescent="0.2">
      <c r="K467" s="71"/>
    </row>
    <row r="468" spans="11:11" ht="15.75" customHeight="1" x14ac:dyDescent="0.2">
      <c r="K468" s="71"/>
    </row>
    <row r="469" spans="11:11" ht="15.75" customHeight="1" x14ac:dyDescent="0.2">
      <c r="K469" s="71"/>
    </row>
    <row r="470" spans="11:11" ht="15.75" customHeight="1" x14ac:dyDescent="0.2">
      <c r="K470" s="71"/>
    </row>
    <row r="471" spans="11:11" ht="15.75" customHeight="1" x14ac:dyDescent="0.2">
      <c r="K471" s="71"/>
    </row>
    <row r="472" spans="11:11" ht="15.75" customHeight="1" x14ac:dyDescent="0.2">
      <c r="K472" s="71"/>
    </row>
    <row r="473" spans="11:11" ht="15.75" customHeight="1" x14ac:dyDescent="0.2">
      <c r="K473" s="71"/>
    </row>
    <row r="474" spans="11:11" ht="15.75" customHeight="1" x14ac:dyDescent="0.2">
      <c r="K474" s="71"/>
    </row>
    <row r="475" spans="11:11" ht="15.75" customHeight="1" x14ac:dyDescent="0.2">
      <c r="K475" s="71"/>
    </row>
    <row r="476" spans="11:11" ht="15.75" customHeight="1" x14ac:dyDescent="0.2">
      <c r="K476" s="71"/>
    </row>
    <row r="477" spans="11:11" ht="15.75" customHeight="1" x14ac:dyDescent="0.2">
      <c r="K477" s="71"/>
    </row>
    <row r="478" spans="11:11" ht="15.75" customHeight="1" x14ac:dyDescent="0.2">
      <c r="K478" s="71"/>
    </row>
    <row r="479" spans="11:11" ht="15.75" customHeight="1" x14ac:dyDescent="0.2">
      <c r="K479" s="71"/>
    </row>
    <row r="480" spans="11:11" ht="15.75" customHeight="1" x14ac:dyDescent="0.2">
      <c r="K480" s="71"/>
    </row>
    <row r="481" spans="11:11" ht="15.75" customHeight="1" x14ac:dyDescent="0.2">
      <c r="K481" s="71"/>
    </row>
    <row r="482" spans="11:11" ht="15.75" customHeight="1" x14ac:dyDescent="0.2">
      <c r="K482" s="71"/>
    </row>
    <row r="483" spans="11:11" ht="15.75" customHeight="1" x14ac:dyDescent="0.2">
      <c r="K483" s="71"/>
    </row>
    <row r="484" spans="11:11" ht="15.75" customHeight="1" x14ac:dyDescent="0.2">
      <c r="K484" s="71"/>
    </row>
    <row r="485" spans="11:11" ht="15.75" customHeight="1" x14ac:dyDescent="0.2">
      <c r="K485" s="71"/>
    </row>
    <row r="486" spans="11:11" ht="15.75" customHeight="1" x14ac:dyDescent="0.2">
      <c r="K486" s="71"/>
    </row>
    <row r="487" spans="11:11" ht="15.75" customHeight="1" x14ac:dyDescent="0.2">
      <c r="K487" s="71"/>
    </row>
    <row r="488" spans="11:11" ht="15.75" customHeight="1" x14ac:dyDescent="0.2">
      <c r="K488" s="71"/>
    </row>
    <row r="489" spans="11:11" ht="15.75" customHeight="1" x14ac:dyDescent="0.2">
      <c r="K489" s="71"/>
    </row>
    <row r="490" spans="11:11" ht="15.75" customHeight="1" x14ac:dyDescent="0.2">
      <c r="K490" s="71"/>
    </row>
    <row r="491" spans="11:11" ht="15.75" customHeight="1" x14ac:dyDescent="0.2">
      <c r="K491" s="71"/>
    </row>
    <row r="492" spans="11:11" ht="15.75" customHeight="1" x14ac:dyDescent="0.2">
      <c r="K492" s="71"/>
    </row>
    <row r="493" spans="11:11" ht="15.75" customHeight="1" x14ac:dyDescent="0.2">
      <c r="K493" s="71"/>
    </row>
    <row r="494" spans="11:11" ht="15.75" customHeight="1" x14ac:dyDescent="0.2">
      <c r="K494" s="71"/>
    </row>
    <row r="495" spans="11:11" ht="15.75" customHeight="1" x14ac:dyDescent="0.2">
      <c r="K495" s="71"/>
    </row>
    <row r="496" spans="11:11" ht="15.75" customHeight="1" x14ac:dyDescent="0.2">
      <c r="K496" s="71"/>
    </row>
    <row r="497" spans="11:11" ht="15.75" customHeight="1" x14ac:dyDescent="0.2">
      <c r="K497" s="71"/>
    </row>
    <row r="498" spans="11:11" ht="15.75" customHeight="1" x14ac:dyDescent="0.2">
      <c r="K498" s="71"/>
    </row>
    <row r="499" spans="11:11" ht="15.75" customHeight="1" x14ac:dyDescent="0.2">
      <c r="K499" s="71"/>
    </row>
    <row r="500" spans="11:11" ht="15.75" customHeight="1" x14ac:dyDescent="0.2">
      <c r="K500" s="71"/>
    </row>
    <row r="501" spans="11:11" ht="15.75" customHeight="1" x14ac:dyDescent="0.2">
      <c r="K501" s="71"/>
    </row>
    <row r="502" spans="11:11" ht="15.75" customHeight="1" x14ac:dyDescent="0.2">
      <c r="K502" s="71"/>
    </row>
    <row r="503" spans="11:11" ht="15.75" customHeight="1" x14ac:dyDescent="0.2">
      <c r="K503" s="71"/>
    </row>
    <row r="504" spans="11:11" ht="15.75" customHeight="1" x14ac:dyDescent="0.2">
      <c r="K504" s="71"/>
    </row>
    <row r="505" spans="11:11" ht="15.75" customHeight="1" x14ac:dyDescent="0.2">
      <c r="K505" s="71"/>
    </row>
    <row r="506" spans="11:11" ht="15.75" customHeight="1" x14ac:dyDescent="0.2">
      <c r="K506" s="71"/>
    </row>
    <row r="507" spans="11:11" ht="15.75" customHeight="1" x14ac:dyDescent="0.2">
      <c r="K507" s="71"/>
    </row>
    <row r="508" spans="11:11" ht="15.75" customHeight="1" x14ac:dyDescent="0.2">
      <c r="K508" s="71"/>
    </row>
    <row r="509" spans="11:11" ht="15.75" customHeight="1" x14ac:dyDescent="0.2">
      <c r="K509" s="71"/>
    </row>
    <row r="510" spans="11:11" ht="15.75" customHeight="1" x14ac:dyDescent="0.2">
      <c r="K510" s="71"/>
    </row>
    <row r="511" spans="11:11" ht="15.75" customHeight="1" x14ac:dyDescent="0.2">
      <c r="K511" s="71"/>
    </row>
    <row r="512" spans="11:11" ht="15.75" customHeight="1" x14ac:dyDescent="0.2">
      <c r="K512" s="71"/>
    </row>
    <row r="513" spans="11:11" ht="15.75" customHeight="1" x14ac:dyDescent="0.2">
      <c r="K513" s="71"/>
    </row>
    <row r="514" spans="11:11" ht="15.75" customHeight="1" x14ac:dyDescent="0.2">
      <c r="K514" s="71"/>
    </row>
    <row r="515" spans="11:11" ht="15.75" customHeight="1" x14ac:dyDescent="0.2">
      <c r="K515" s="71"/>
    </row>
    <row r="516" spans="11:11" ht="15.75" customHeight="1" x14ac:dyDescent="0.2">
      <c r="K516" s="71"/>
    </row>
    <row r="517" spans="11:11" ht="15.75" customHeight="1" x14ac:dyDescent="0.2">
      <c r="K517" s="71"/>
    </row>
    <row r="518" spans="11:11" ht="15.75" customHeight="1" x14ac:dyDescent="0.2">
      <c r="K518" s="71"/>
    </row>
    <row r="519" spans="11:11" ht="15.75" customHeight="1" x14ac:dyDescent="0.2">
      <c r="K519" s="71"/>
    </row>
    <row r="520" spans="11:11" ht="15.75" customHeight="1" x14ac:dyDescent="0.2">
      <c r="K520" s="71"/>
    </row>
    <row r="521" spans="11:11" ht="15.75" customHeight="1" x14ac:dyDescent="0.2">
      <c r="K521" s="71"/>
    </row>
    <row r="522" spans="11:11" ht="15.75" customHeight="1" x14ac:dyDescent="0.2">
      <c r="K522" s="71"/>
    </row>
    <row r="523" spans="11:11" ht="15.75" customHeight="1" x14ac:dyDescent="0.2">
      <c r="K523" s="71"/>
    </row>
    <row r="524" spans="11:11" ht="15.75" customHeight="1" x14ac:dyDescent="0.2">
      <c r="K524" s="71"/>
    </row>
    <row r="525" spans="11:11" ht="15.75" customHeight="1" x14ac:dyDescent="0.2">
      <c r="K525" s="71"/>
    </row>
    <row r="526" spans="11:11" ht="15.75" customHeight="1" x14ac:dyDescent="0.2">
      <c r="K526" s="71"/>
    </row>
    <row r="527" spans="11:11" ht="15.75" customHeight="1" x14ac:dyDescent="0.2">
      <c r="K527" s="71"/>
    </row>
    <row r="528" spans="11:11" ht="15.75" customHeight="1" x14ac:dyDescent="0.2">
      <c r="K528" s="71"/>
    </row>
    <row r="529" spans="11:11" ht="15.75" customHeight="1" x14ac:dyDescent="0.2">
      <c r="K529" s="71"/>
    </row>
    <row r="530" spans="11:11" ht="15.75" customHeight="1" x14ac:dyDescent="0.2">
      <c r="K530" s="71"/>
    </row>
    <row r="531" spans="11:11" ht="15.75" customHeight="1" x14ac:dyDescent="0.2">
      <c r="K531" s="71"/>
    </row>
    <row r="532" spans="11:11" ht="15.75" customHeight="1" x14ac:dyDescent="0.2">
      <c r="K532" s="71"/>
    </row>
    <row r="533" spans="11:11" ht="15.75" customHeight="1" x14ac:dyDescent="0.2">
      <c r="K533" s="71"/>
    </row>
    <row r="534" spans="11:11" ht="15.75" customHeight="1" x14ac:dyDescent="0.2">
      <c r="K534" s="71"/>
    </row>
    <row r="535" spans="11:11" ht="15.75" customHeight="1" x14ac:dyDescent="0.2">
      <c r="K535" s="71"/>
    </row>
    <row r="536" spans="11:11" ht="15.75" customHeight="1" x14ac:dyDescent="0.2">
      <c r="K536" s="71"/>
    </row>
    <row r="537" spans="11:11" ht="15.75" customHeight="1" x14ac:dyDescent="0.2">
      <c r="K537" s="71"/>
    </row>
    <row r="538" spans="11:11" ht="15.75" customHeight="1" x14ac:dyDescent="0.2">
      <c r="K538" s="71"/>
    </row>
    <row r="539" spans="11:11" ht="15.75" customHeight="1" x14ac:dyDescent="0.2">
      <c r="K539" s="71"/>
    </row>
    <row r="540" spans="11:11" ht="15.75" customHeight="1" x14ac:dyDescent="0.2">
      <c r="K540" s="71"/>
    </row>
    <row r="541" spans="11:11" ht="15.75" customHeight="1" x14ac:dyDescent="0.2">
      <c r="K541" s="71"/>
    </row>
    <row r="542" spans="11:11" ht="15.75" customHeight="1" x14ac:dyDescent="0.2">
      <c r="K542" s="71"/>
    </row>
    <row r="543" spans="11:11" ht="15.75" customHeight="1" x14ac:dyDescent="0.2">
      <c r="K543" s="71"/>
    </row>
    <row r="544" spans="11:11" ht="15.75" customHeight="1" x14ac:dyDescent="0.2">
      <c r="K544" s="71"/>
    </row>
    <row r="545" spans="11:11" ht="15.75" customHeight="1" x14ac:dyDescent="0.2">
      <c r="K545" s="71"/>
    </row>
    <row r="546" spans="11:11" ht="15.75" customHeight="1" x14ac:dyDescent="0.2">
      <c r="K546" s="71"/>
    </row>
    <row r="547" spans="11:11" ht="15.75" customHeight="1" x14ac:dyDescent="0.2">
      <c r="K547" s="71"/>
    </row>
    <row r="548" spans="11:11" ht="15.75" customHeight="1" x14ac:dyDescent="0.2">
      <c r="K548" s="71"/>
    </row>
    <row r="549" spans="11:11" ht="15.75" customHeight="1" x14ac:dyDescent="0.2">
      <c r="K549" s="71"/>
    </row>
    <row r="550" spans="11:11" ht="15.75" customHeight="1" x14ac:dyDescent="0.2">
      <c r="K550" s="71"/>
    </row>
    <row r="551" spans="11:11" ht="15.75" customHeight="1" x14ac:dyDescent="0.2">
      <c r="K551" s="71"/>
    </row>
    <row r="552" spans="11:11" ht="15.75" customHeight="1" x14ac:dyDescent="0.2">
      <c r="K552" s="71"/>
    </row>
    <row r="553" spans="11:11" ht="15.75" customHeight="1" x14ac:dyDescent="0.2">
      <c r="K553" s="71"/>
    </row>
    <row r="554" spans="11:11" ht="15.75" customHeight="1" x14ac:dyDescent="0.2">
      <c r="K554" s="71"/>
    </row>
    <row r="555" spans="11:11" ht="15.75" customHeight="1" x14ac:dyDescent="0.2">
      <c r="K555" s="71"/>
    </row>
    <row r="556" spans="11:11" ht="15.75" customHeight="1" x14ac:dyDescent="0.2">
      <c r="K556" s="71"/>
    </row>
    <row r="557" spans="11:11" ht="15.75" customHeight="1" x14ac:dyDescent="0.2">
      <c r="K557" s="71"/>
    </row>
    <row r="558" spans="11:11" ht="15.75" customHeight="1" x14ac:dyDescent="0.2">
      <c r="K558" s="71"/>
    </row>
    <row r="559" spans="11:11" ht="15.75" customHeight="1" x14ac:dyDescent="0.2">
      <c r="K559" s="71"/>
    </row>
    <row r="560" spans="11:11" ht="15.75" customHeight="1" x14ac:dyDescent="0.2">
      <c r="K560" s="71"/>
    </row>
    <row r="561" spans="11:11" ht="15.75" customHeight="1" x14ac:dyDescent="0.2">
      <c r="K561" s="71"/>
    </row>
    <row r="562" spans="11:11" ht="15.75" customHeight="1" x14ac:dyDescent="0.2">
      <c r="K562" s="71"/>
    </row>
    <row r="563" spans="11:11" ht="15.75" customHeight="1" x14ac:dyDescent="0.2">
      <c r="K563" s="71"/>
    </row>
    <row r="564" spans="11:11" ht="15.75" customHeight="1" x14ac:dyDescent="0.2">
      <c r="K564" s="71"/>
    </row>
    <row r="565" spans="11:11" ht="15.75" customHeight="1" x14ac:dyDescent="0.2">
      <c r="K565" s="71"/>
    </row>
    <row r="566" spans="11:11" ht="15.75" customHeight="1" x14ac:dyDescent="0.2">
      <c r="K566" s="71"/>
    </row>
    <row r="567" spans="11:11" ht="15.75" customHeight="1" x14ac:dyDescent="0.2">
      <c r="K567" s="71"/>
    </row>
    <row r="568" spans="11:11" ht="15.75" customHeight="1" x14ac:dyDescent="0.2">
      <c r="K568" s="71"/>
    </row>
    <row r="569" spans="11:11" ht="15.75" customHeight="1" x14ac:dyDescent="0.2">
      <c r="K569" s="71"/>
    </row>
    <row r="570" spans="11:11" ht="15.75" customHeight="1" x14ac:dyDescent="0.2">
      <c r="K570" s="71"/>
    </row>
    <row r="571" spans="11:11" ht="15.75" customHeight="1" x14ac:dyDescent="0.2">
      <c r="K571" s="71"/>
    </row>
    <row r="572" spans="11:11" ht="15.75" customHeight="1" x14ac:dyDescent="0.2">
      <c r="K572" s="71"/>
    </row>
    <row r="573" spans="11:11" ht="15.75" customHeight="1" x14ac:dyDescent="0.2">
      <c r="K573" s="71"/>
    </row>
    <row r="574" spans="11:11" ht="15.75" customHeight="1" x14ac:dyDescent="0.2">
      <c r="K574" s="71"/>
    </row>
    <row r="575" spans="11:11" ht="15.75" customHeight="1" x14ac:dyDescent="0.2">
      <c r="K575" s="71"/>
    </row>
    <row r="576" spans="11:11" ht="15.75" customHeight="1" x14ac:dyDescent="0.2">
      <c r="K576" s="71"/>
    </row>
    <row r="577" spans="11:11" ht="15.75" customHeight="1" x14ac:dyDescent="0.2">
      <c r="K577" s="71"/>
    </row>
    <row r="578" spans="11:11" ht="15.75" customHeight="1" x14ac:dyDescent="0.2">
      <c r="K578" s="71"/>
    </row>
    <row r="579" spans="11:11" ht="15.75" customHeight="1" x14ac:dyDescent="0.2">
      <c r="K579" s="71"/>
    </row>
    <row r="580" spans="11:11" ht="15.75" customHeight="1" x14ac:dyDescent="0.2">
      <c r="K580" s="71"/>
    </row>
    <row r="581" spans="11:11" ht="15.75" customHeight="1" x14ac:dyDescent="0.2">
      <c r="K581" s="71"/>
    </row>
    <row r="582" spans="11:11" ht="15.75" customHeight="1" x14ac:dyDescent="0.2">
      <c r="K582" s="71"/>
    </row>
    <row r="583" spans="11:11" ht="15.75" customHeight="1" x14ac:dyDescent="0.2">
      <c r="K583" s="71"/>
    </row>
    <row r="584" spans="11:11" ht="15.75" customHeight="1" x14ac:dyDescent="0.2">
      <c r="K584" s="71"/>
    </row>
    <row r="585" spans="11:11" ht="15.75" customHeight="1" x14ac:dyDescent="0.2">
      <c r="K585" s="71"/>
    </row>
    <row r="586" spans="11:11" ht="15.75" customHeight="1" x14ac:dyDescent="0.2">
      <c r="K586" s="71"/>
    </row>
    <row r="587" spans="11:11" ht="15.75" customHeight="1" x14ac:dyDescent="0.2">
      <c r="K587" s="71"/>
    </row>
    <row r="588" spans="11:11" ht="15.75" customHeight="1" x14ac:dyDescent="0.2">
      <c r="K588" s="71"/>
    </row>
    <row r="589" spans="11:11" ht="15.75" customHeight="1" x14ac:dyDescent="0.2">
      <c r="K589" s="71"/>
    </row>
    <row r="590" spans="11:11" ht="15.75" customHeight="1" x14ac:dyDescent="0.2">
      <c r="K590" s="71"/>
    </row>
    <row r="591" spans="11:11" ht="15.75" customHeight="1" x14ac:dyDescent="0.2">
      <c r="K591" s="71"/>
    </row>
    <row r="592" spans="11:11" ht="15.75" customHeight="1" x14ac:dyDescent="0.2">
      <c r="K592" s="71"/>
    </row>
    <row r="593" spans="11:11" ht="15.75" customHeight="1" x14ac:dyDescent="0.2">
      <c r="K593" s="71"/>
    </row>
    <row r="594" spans="11:11" ht="15.75" customHeight="1" x14ac:dyDescent="0.2">
      <c r="K594" s="71"/>
    </row>
    <row r="595" spans="11:11" ht="15.75" customHeight="1" x14ac:dyDescent="0.2">
      <c r="K595" s="71"/>
    </row>
    <row r="596" spans="11:11" ht="15.75" customHeight="1" x14ac:dyDescent="0.2">
      <c r="K596" s="71"/>
    </row>
    <row r="597" spans="11:11" ht="15.75" customHeight="1" x14ac:dyDescent="0.2">
      <c r="K597" s="71"/>
    </row>
    <row r="598" spans="11:11" ht="15.75" customHeight="1" x14ac:dyDescent="0.2">
      <c r="K598" s="71"/>
    </row>
    <row r="599" spans="11:11" ht="15.75" customHeight="1" x14ac:dyDescent="0.2">
      <c r="K599" s="71"/>
    </row>
    <row r="600" spans="11:11" ht="15.75" customHeight="1" x14ac:dyDescent="0.2">
      <c r="K600" s="71"/>
    </row>
    <row r="601" spans="11:11" ht="15.75" customHeight="1" x14ac:dyDescent="0.2">
      <c r="K601" s="71"/>
    </row>
    <row r="602" spans="11:11" ht="15.75" customHeight="1" x14ac:dyDescent="0.2">
      <c r="K602" s="71"/>
    </row>
    <row r="603" spans="11:11" ht="15.75" customHeight="1" x14ac:dyDescent="0.2">
      <c r="K603" s="71"/>
    </row>
    <row r="604" spans="11:11" ht="15.75" customHeight="1" x14ac:dyDescent="0.2">
      <c r="K604" s="71"/>
    </row>
    <row r="605" spans="11:11" ht="15.75" customHeight="1" x14ac:dyDescent="0.2">
      <c r="K605" s="71"/>
    </row>
    <row r="606" spans="11:11" ht="15.75" customHeight="1" x14ac:dyDescent="0.2">
      <c r="K606" s="71"/>
    </row>
    <row r="607" spans="11:11" ht="15.75" customHeight="1" x14ac:dyDescent="0.2">
      <c r="K607" s="71"/>
    </row>
    <row r="608" spans="11:11" ht="15.75" customHeight="1" x14ac:dyDescent="0.2">
      <c r="K608" s="71"/>
    </row>
    <row r="609" spans="11:11" ht="15.75" customHeight="1" x14ac:dyDescent="0.2">
      <c r="K609" s="71"/>
    </row>
    <row r="610" spans="11:11" ht="15.75" customHeight="1" x14ac:dyDescent="0.2">
      <c r="K610" s="71"/>
    </row>
    <row r="611" spans="11:11" ht="15.75" customHeight="1" x14ac:dyDescent="0.2">
      <c r="K611" s="71"/>
    </row>
    <row r="612" spans="11:11" ht="15.75" customHeight="1" x14ac:dyDescent="0.2">
      <c r="K612" s="71"/>
    </row>
    <row r="613" spans="11:11" ht="15.75" customHeight="1" x14ac:dyDescent="0.2">
      <c r="K613" s="71"/>
    </row>
    <row r="614" spans="11:11" ht="15.75" customHeight="1" x14ac:dyDescent="0.2">
      <c r="K614" s="71"/>
    </row>
    <row r="615" spans="11:11" ht="15.75" customHeight="1" x14ac:dyDescent="0.2">
      <c r="K615" s="71"/>
    </row>
    <row r="616" spans="11:11" ht="15.75" customHeight="1" x14ac:dyDescent="0.2">
      <c r="K616" s="71"/>
    </row>
    <row r="617" spans="11:11" ht="15.75" customHeight="1" x14ac:dyDescent="0.2">
      <c r="K617" s="71"/>
    </row>
    <row r="618" spans="11:11" ht="15.75" customHeight="1" x14ac:dyDescent="0.2">
      <c r="K618" s="71"/>
    </row>
    <row r="619" spans="11:11" ht="15.75" customHeight="1" x14ac:dyDescent="0.2">
      <c r="K619" s="71"/>
    </row>
    <row r="620" spans="11:11" ht="15.75" customHeight="1" x14ac:dyDescent="0.2">
      <c r="K620" s="71"/>
    </row>
    <row r="621" spans="11:11" ht="15.75" customHeight="1" x14ac:dyDescent="0.2">
      <c r="K621" s="71"/>
    </row>
    <row r="622" spans="11:11" ht="15.75" customHeight="1" x14ac:dyDescent="0.2">
      <c r="K622" s="71"/>
    </row>
    <row r="623" spans="11:11" ht="15.75" customHeight="1" x14ac:dyDescent="0.2">
      <c r="K623" s="71"/>
    </row>
    <row r="624" spans="11:11" ht="15.75" customHeight="1" x14ac:dyDescent="0.2">
      <c r="K624" s="71"/>
    </row>
    <row r="625" spans="11:11" ht="15.75" customHeight="1" x14ac:dyDescent="0.2">
      <c r="K625" s="71"/>
    </row>
    <row r="626" spans="11:11" ht="15.75" customHeight="1" x14ac:dyDescent="0.2">
      <c r="K626" s="71"/>
    </row>
    <row r="627" spans="11:11" ht="15.75" customHeight="1" x14ac:dyDescent="0.2">
      <c r="K627" s="71"/>
    </row>
    <row r="628" spans="11:11" ht="15.75" customHeight="1" x14ac:dyDescent="0.2">
      <c r="K628" s="71"/>
    </row>
    <row r="629" spans="11:11" ht="15.75" customHeight="1" x14ac:dyDescent="0.2">
      <c r="K629" s="71"/>
    </row>
    <row r="630" spans="11:11" ht="15.75" customHeight="1" x14ac:dyDescent="0.2">
      <c r="K630" s="71"/>
    </row>
    <row r="631" spans="11:11" ht="15.75" customHeight="1" x14ac:dyDescent="0.2">
      <c r="K631" s="71"/>
    </row>
    <row r="632" spans="11:11" ht="15.75" customHeight="1" x14ac:dyDescent="0.2">
      <c r="K632" s="71"/>
    </row>
    <row r="633" spans="11:11" ht="15.75" customHeight="1" x14ac:dyDescent="0.2">
      <c r="K633" s="71"/>
    </row>
    <row r="634" spans="11:11" ht="15.75" customHeight="1" x14ac:dyDescent="0.2">
      <c r="K634" s="71"/>
    </row>
    <row r="635" spans="11:11" ht="15.75" customHeight="1" x14ac:dyDescent="0.2">
      <c r="K635" s="71"/>
    </row>
    <row r="636" spans="11:11" ht="15.75" customHeight="1" x14ac:dyDescent="0.2">
      <c r="K636" s="71"/>
    </row>
    <row r="637" spans="11:11" ht="15.75" customHeight="1" x14ac:dyDescent="0.2">
      <c r="K637" s="71"/>
    </row>
    <row r="638" spans="11:11" ht="15.75" customHeight="1" x14ac:dyDescent="0.2">
      <c r="K638" s="71"/>
    </row>
    <row r="639" spans="11:11" ht="15.75" customHeight="1" x14ac:dyDescent="0.2">
      <c r="K639" s="71"/>
    </row>
    <row r="640" spans="11:11" ht="15.75" customHeight="1" x14ac:dyDescent="0.2">
      <c r="K640" s="71"/>
    </row>
    <row r="641" spans="11:11" ht="15.75" customHeight="1" x14ac:dyDescent="0.2">
      <c r="K641" s="71"/>
    </row>
    <row r="642" spans="11:11" ht="15.75" customHeight="1" x14ac:dyDescent="0.2">
      <c r="K642" s="71"/>
    </row>
    <row r="643" spans="11:11" ht="15.75" customHeight="1" x14ac:dyDescent="0.2">
      <c r="K643" s="71"/>
    </row>
    <row r="644" spans="11:11" ht="15.75" customHeight="1" x14ac:dyDescent="0.2">
      <c r="K644" s="71"/>
    </row>
    <row r="645" spans="11:11" ht="15.75" customHeight="1" x14ac:dyDescent="0.2">
      <c r="K645" s="71"/>
    </row>
    <row r="646" spans="11:11" ht="15.75" customHeight="1" x14ac:dyDescent="0.2">
      <c r="K646" s="71"/>
    </row>
    <row r="647" spans="11:11" ht="15.75" customHeight="1" x14ac:dyDescent="0.2">
      <c r="K647" s="71"/>
    </row>
    <row r="648" spans="11:11" ht="15.75" customHeight="1" x14ac:dyDescent="0.2">
      <c r="K648" s="71"/>
    </row>
    <row r="649" spans="11:11" ht="15.75" customHeight="1" x14ac:dyDescent="0.2">
      <c r="K649" s="71"/>
    </row>
    <row r="650" spans="11:11" ht="15.75" customHeight="1" x14ac:dyDescent="0.2">
      <c r="K650" s="71"/>
    </row>
    <row r="651" spans="11:11" ht="15.75" customHeight="1" x14ac:dyDescent="0.2">
      <c r="K651" s="71"/>
    </row>
    <row r="652" spans="11:11" ht="15.75" customHeight="1" x14ac:dyDescent="0.2">
      <c r="K652" s="71"/>
    </row>
    <row r="653" spans="11:11" ht="15.75" customHeight="1" x14ac:dyDescent="0.2">
      <c r="K653" s="71"/>
    </row>
    <row r="654" spans="11:11" ht="15.75" customHeight="1" x14ac:dyDescent="0.2">
      <c r="K654" s="71"/>
    </row>
    <row r="655" spans="11:11" ht="15.75" customHeight="1" x14ac:dyDescent="0.2">
      <c r="K655" s="71"/>
    </row>
    <row r="656" spans="11:11" ht="15.75" customHeight="1" x14ac:dyDescent="0.2">
      <c r="K656" s="71"/>
    </row>
    <row r="657" spans="11:11" ht="15.75" customHeight="1" x14ac:dyDescent="0.2">
      <c r="K657" s="71"/>
    </row>
    <row r="658" spans="11:11" ht="15.75" customHeight="1" x14ac:dyDescent="0.2">
      <c r="K658" s="71"/>
    </row>
    <row r="659" spans="11:11" ht="15.75" customHeight="1" x14ac:dyDescent="0.2">
      <c r="K659" s="71"/>
    </row>
    <row r="660" spans="11:11" ht="15.75" customHeight="1" x14ac:dyDescent="0.2">
      <c r="K660" s="71"/>
    </row>
    <row r="661" spans="11:11" ht="15.75" customHeight="1" x14ac:dyDescent="0.2">
      <c r="K661" s="71"/>
    </row>
    <row r="662" spans="11:11" ht="15.75" customHeight="1" x14ac:dyDescent="0.2">
      <c r="K662" s="71"/>
    </row>
    <row r="663" spans="11:11" ht="15.75" customHeight="1" x14ac:dyDescent="0.2">
      <c r="K663" s="71"/>
    </row>
    <row r="664" spans="11:11" ht="15.75" customHeight="1" x14ac:dyDescent="0.2">
      <c r="K664" s="71"/>
    </row>
    <row r="665" spans="11:11" ht="15.75" customHeight="1" x14ac:dyDescent="0.2">
      <c r="K665" s="71"/>
    </row>
    <row r="666" spans="11:11" ht="15.75" customHeight="1" x14ac:dyDescent="0.2">
      <c r="K666" s="71"/>
    </row>
    <row r="667" spans="11:11" ht="15.75" customHeight="1" x14ac:dyDescent="0.2">
      <c r="K667" s="71"/>
    </row>
    <row r="668" spans="11:11" ht="15.75" customHeight="1" x14ac:dyDescent="0.2">
      <c r="K668" s="71"/>
    </row>
    <row r="669" spans="11:11" ht="15.75" customHeight="1" x14ac:dyDescent="0.2">
      <c r="K669" s="71"/>
    </row>
    <row r="670" spans="11:11" ht="15.75" customHeight="1" x14ac:dyDescent="0.2">
      <c r="K670" s="71"/>
    </row>
    <row r="671" spans="11:11" ht="15.75" customHeight="1" x14ac:dyDescent="0.2">
      <c r="K671" s="71"/>
    </row>
    <row r="672" spans="11:11" ht="15.75" customHeight="1" x14ac:dyDescent="0.2">
      <c r="K672" s="71"/>
    </row>
    <row r="673" spans="11:11" ht="15.75" customHeight="1" x14ac:dyDescent="0.2">
      <c r="K673" s="71"/>
    </row>
    <row r="674" spans="11:11" ht="15.75" customHeight="1" x14ac:dyDescent="0.2">
      <c r="K674" s="71"/>
    </row>
    <row r="675" spans="11:11" ht="15.75" customHeight="1" x14ac:dyDescent="0.2">
      <c r="K675" s="71"/>
    </row>
    <row r="676" spans="11:11" ht="15.75" customHeight="1" x14ac:dyDescent="0.2">
      <c r="K676" s="71"/>
    </row>
    <row r="677" spans="11:11" ht="15.75" customHeight="1" x14ac:dyDescent="0.2">
      <c r="K677" s="71"/>
    </row>
    <row r="678" spans="11:11" ht="15.75" customHeight="1" x14ac:dyDescent="0.2">
      <c r="K678" s="71"/>
    </row>
    <row r="679" spans="11:11" ht="15.75" customHeight="1" x14ac:dyDescent="0.2">
      <c r="K679" s="71"/>
    </row>
    <row r="680" spans="11:11" ht="15.75" customHeight="1" x14ac:dyDescent="0.2">
      <c r="K680" s="71"/>
    </row>
    <row r="681" spans="11:11" ht="15.75" customHeight="1" x14ac:dyDescent="0.2">
      <c r="K681" s="71"/>
    </row>
    <row r="682" spans="11:11" ht="15.75" customHeight="1" x14ac:dyDescent="0.2">
      <c r="K682" s="71"/>
    </row>
    <row r="683" spans="11:11" ht="15.75" customHeight="1" x14ac:dyDescent="0.2">
      <c r="K683" s="71"/>
    </row>
    <row r="684" spans="11:11" ht="15.75" customHeight="1" x14ac:dyDescent="0.2">
      <c r="K684" s="71"/>
    </row>
    <row r="685" spans="11:11" ht="15.75" customHeight="1" x14ac:dyDescent="0.2">
      <c r="K685" s="71"/>
    </row>
    <row r="686" spans="11:11" ht="15.75" customHeight="1" x14ac:dyDescent="0.2">
      <c r="K686" s="71"/>
    </row>
    <row r="687" spans="11:11" ht="15.75" customHeight="1" x14ac:dyDescent="0.2">
      <c r="K687" s="71"/>
    </row>
    <row r="688" spans="11:11" ht="15.75" customHeight="1" x14ac:dyDescent="0.2">
      <c r="K688" s="71"/>
    </row>
    <row r="689" spans="11:11" ht="15.75" customHeight="1" x14ac:dyDescent="0.2">
      <c r="K689" s="71"/>
    </row>
    <row r="690" spans="11:11" ht="15.75" customHeight="1" x14ac:dyDescent="0.2">
      <c r="K690" s="71"/>
    </row>
    <row r="691" spans="11:11" ht="15.75" customHeight="1" x14ac:dyDescent="0.2">
      <c r="K691" s="71"/>
    </row>
    <row r="692" spans="11:11" ht="15.75" customHeight="1" x14ac:dyDescent="0.2">
      <c r="K692" s="71"/>
    </row>
    <row r="693" spans="11:11" ht="15.75" customHeight="1" x14ac:dyDescent="0.2">
      <c r="K693" s="71"/>
    </row>
    <row r="694" spans="11:11" ht="15.75" customHeight="1" x14ac:dyDescent="0.2">
      <c r="K694" s="71"/>
    </row>
    <row r="695" spans="11:11" ht="15.75" customHeight="1" x14ac:dyDescent="0.2">
      <c r="K695" s="71"/>
    </row>
    <row r="696" spans="11:11" ht="15.75" customHeight="1" x14ac:dyDescent="0.2">
      <c r="K696" s="71"/>
    </row>
    <row r="697" spans="11:11" ht="15.75" customHeight="1" x14ac:dyDescent="0.2">
      <c r="K697" s="71"/>
    </row>
    <row r="698" spans="11:11" ht="15.75" customHeight="1" x14ac:dyDescent="0.2">
      <c r="K698" s="71"/>
    </row>
    <row r="699" spans="11:11" ht="15.75" customHeight="1" x14ac:dyDescent="0.2">
      <c r="K699" s="71"/>
    </row>
    <row r="700" spans="11:11" ht="15.75" customHeight="1" x14ac:dyDescent="0.2">
      <c r="K700" s="71"/>
    </row>
    <row r="701" spans="11:11" ht="15.75" customHeight="1" x14ac:dyDescent="0.2">
      <c r="K701" s="71"/>
    </row>
    <row r="702" spans="11:11" ht="15.75" customHeight="1" x14ac:dyDescent="0.2">
      <c r="K702" s="71"/>
    </row>
    <row r="703" spans="11:11" ht="15.75" customHeight="1" x14ac:dyDescent="0.2">
      <c r="K703" s="71"/>
    </row>
    <row r="704" spans="11:11" ht="15.75" customHeight="1" x14ac:dyDescent="0.2">
      <c r="K704" s="71"/>
    </row>
    <row r="705" spans="11:11" ht="15.75" customHeight="1" x14ac:dyDescent="0.2">
      <c r="K705" s="71"/>
    </row>
    <row r="706" spans="11:11" ht="15.75" customHeight="1" x14ac:dyDescent="0.2">
      <c r="K706" s="71"/>
    </row>
    <row r="707" spans="11:11" ht="15.75" customHeight="1" x14ac:dyDescent="0.2">
      <c r="K707" s="71"/>
    </row>
    <row r="708" spans="11:11" ht="15.75" customHeight="1" x14ac:dyDescent="0.2">
      <c r="K708" s="71"/>
    </row>
    <row r="709" spans="11:11" ht="15.75" customHeight="1" x14ac:dyDescent="0.2">
      <c r="K709" s="71"/>
    </row>
    <row r="710" spans="11:11" ht="15.75" customHeight="1" x14ac:dyDescent="0.2">
      <c r="K710" s="71"/>
    </row>
    <row r="711" spans="11:11" ht="15.75" customHeight="1" x14ac:dyDescent="0.2">
      <c r="K711" s="71"/>
    </row>
    <row r="712" spans="11:11" ht="15.75" customHeight="1" x14ac:dyDescent="0.2">
      <c r="K712" s="71"/>
    </row>
    <row r="713" spans="11:11" ht="15.75" customHeight="1" x14ac:dyDescent="0.2">
      <c r="K713" s="71"/>
    </row>
    <row r="714" spans="11:11" ht="15.75" customHeight="1" x14ac:dyDescent="0.2">
      <c r="K714" s="71"/>
    </row>
    <row r="715" spans="11:11" ht="15.75" customHeight="1" x14ac:dyDescent="0.2">
      <c r="K715" s="71"/>
    </row>
    <row r="716" spans="11:11" ht="15.75" customHeight="1" x14ac:dyDescent="0.2">
      <c r="K716" s="71"/>
    </row>
    <row r="717" spans="11:11" ht="15.75" customHeight="1" x14ac:dyDescent="0.2">
      <c r="K717" s="71"/>
    </row>
    <row r="718" spans="11:11" ht="15.75" customHeight="1" x14ac:dyDescent="0.2">
      <c r="K718" s="71"/>
    </row>
    <row r="719" spans="11:11" ht="15.75" customHeight="1" x14ac:dyDescent="0.2">
      <c r="K719" s="71"/>
    </row>
    <row r="720" spans="11:11" ht="15.75" customHeight="1" x14ac:dyDescent="0.2">
      <c r="K720" s="71"/>
    </row>
    <row r="721" spans="11:11" ht="15.75" customHeight="1" x14ac:dyDescent="0.2">
      <c r="K721" s="71"/>
    </row>
    <row r="722" spans="11:11" ht="15.75" customHeight="1" x14ac:dyDescent="0.2">
      <c r="K722" s="71"/>
    </row>
    <row r="723" spans="11:11" ht="15.75" customHeight="1" x14ac:dyDescent="0.2">
      <c r="K723" s="71"/>
    </row>
    <row r="724" spans="11:11" ht="15.75" customHeight="1" x14ac:dyDescent="0.2">
      <c r="K724" s="71"/>
    </row>
    <row r="725" spans="11:11" ht="15.75" customHeight="1" x14ac:dyDescent="0.2">
      <c r="K725" s="71"/>
    </row>
    <row r="726" spans="11:11" ht="15.75" customHeight="1" x14ac:dyDescent="0.2">
      <c r="K726" s="71"/>
    </row>
    <row r="727" spans="11:11" ht="15.75" customHeight="1" x14ac:dyDescent="0.2">
      <c r="K727" s="71"/>
    </row>
    <row r="728" spans="11:11" ht="15.75" customHeight="1" x14ac:dyDescent="0.2">
      <c r="K728" s="71"/>
    </row>
    <row r="729" spans="11:11" ht="15.75" customHeight="1" x14ac:dyDescent="0.2">
      <c r="K729" s="71"/>
    </row>
    <row r="730" spans="11:11" ht="15.75" customHeight="1" x14ac:dyDescent="0.2">
      <c r="K730" s="71"/>
    </row>
    <row r="731" spans="11:11" ht="15.75" customHeight="1" x14ac:dyDescent="0.2">
      <c r="K731" s="71"/>
    </row>
    <row r="732" spans="11:11" ht="15.75" customHeight="1" x14ac:dyDescent="0.2">
      <c r="K732" s="71"/>
    </row>
    <row r="733" spans="11:11" ht="15.75" customHeight="1" x14ac:dyDescent="0.2">
      <c r="K733" s="71"/>
    </row>
    <row r="734" spans="11:11" ht="15.75" customHeight="1" x14ac:dyDescent="0.2">
      <c r="K734" s="71"/>
    </row>
    <row r="735" spans="11:11" ht="15.75" customHeight="1" x14ac:dyDescent="0.2">
      <c r="K735" s="71"/>
    </row>
    <row r="736" spans="11:11" ht="15.75" customHeight="1" x14ac:dyDescent="0.2">
      <c r="K736" s="71"/>
    </row>
    <row r="737" spans="11:11" ht="15.75" customHeight="1" x14ac:dyDescent="0.2">
      <c r="K737" s="71"/>
    </row>
    <row r="738" spans="11:11" ht="15.75" customHeight="1" x14ac:dyDescent="0.2">
      <c r="K738" s="71"/>
    </row>
    <row r="739" spans="11:11" ht="15.75" customHeight="1" x14ac:dyDescent="0.2">
      <c r="K739" s="71"/>
    </row>
    <row r="740" spans="11:11" ht="15.75" customHeight="1" x14ac:dyDescent="0.2">
      <c r="K740" s="71"/>
    </row>
    <row r="741" spans="11:11" ht="15.75" customHeight="1" x14ac:dyDescent="0.2">
      <c r="K741" s="71"/>
    </row>
    <row r="742" spans="11:11" ht="15.75" customHeight="1" x14ac:dyDescent="0.2">
      <c r="K742" s="71"/>
    </row>
    <row r="743" spans="11:11" ht="15.75" customHeight="1" x14ac:dyDescent="0.2">
      <c r="K743" s="71"/>
    </row>
    <row r="744" spans="11:11" ht="15.75" customHeight="1" x14ac:dyDescent="0.2">
      <c r="K744" s="71"/>
    </row>
    <row r="745" spans="11:11" ht="15.75" customHeight="1" x14ac:dyDescent="0.2">
      <c r="K745" s="71"/>
    </row>
    <row r="746" spans="11:11" ht="15.75" customHeight="1" x14ac:dyDescent="0.2">
      <c r="K746" s="71"/>
    </row>
    <row r="747" spans="11:11" ht="15.75" customHeight="1" x14ac:dyDescent="0.2">
      <c r="K747" s="71"/>
    </row>
    <row r="748" spans="11:11" ht="15.75" customHeight="1" x14ac:dyDescent="0.2">
      <c r="K748" s="71"/>
    </row>
    <row r="749" spans="11:11" ht="15.75" customHeight="1" x14ac:dyDescent="0.2">
      <c r="K749" s="71"/>
    </row>
    <row r="750" spans="11:11" ht="15.75" customHeight="1" x14ac:dyDescent="0.2">
      <c r="K750" s="71"/>
    </row>
    <row r="751" spans="11:11" ht="15.75" customHeight="1" x14ac:dyDescent="0.2">
      <c r="K751" s="71"/>
    </row>
    <row r="752" spans="11:11" ht="15.75" customHeight="1" x14ac:dyDescent="0.2">
      <c r="K752" s="71"/>
    </row>
    <row r="753" spans="11:11" ht="15.75" customHeight="1" x14ac:dyDescent="0.2">
      <c r="K753" s="71"/>
    </row>
    <row r="754" spans="11:11" ht="15.75" customHeight="1" x14ac:dyDescent="0.2">
      <c r="K754" s="71"/>
    </row>
    <row r="755" spans="11:11" ht="15.75" customHeight="1" x14ac:dyDescent="0.2">
      <c r="K755" s="71"/>
    </row>
    <row r="756" spans="11:11" ht="15.75" customHeight="1" x14ac:dyDescent="0.2">
      <c r="K756" s="71"/>
    </row>
    <row r="757" spans="11:11" ht="15.75" customHeight="1" x14ac:dyDescent="0.2">
      <c r="K757" s="71"/>
    </row>
    <row r="758" spans="11:11" ht="15.75" customHeight="1" x14ac:dyDescent="0.2">
      <c r="K758" s="71"/>
    </row>
    <row r="759" spans="11:11" ht="15.75" customHeight="1" x14ac:dyDescent="0.2">
      <c r="K759" s="71"/>
    </row>
    <row r="760" spans="11:11" ht="15.75" customHeight="1" x14ac:dyDescent="0.2">
      <c r="K760" s="71"/>
    </row>
    <row r="761" spans="11:11" ht="15.75" customHeight="1" x14ac:dyDescent="0.2">
      <c r="K761" s="71"/>
    </row>
    <row r="762" spans="11:11" ht="15.75" customHeight="1" x14ac:dyDescent="0.2">
      <c r="K762" s="71"/>
    </row>
    <row r="763" spans="11:11" ht="15.75" customHeight="1" x14ac:dyDescent="0.2">
      <c r="K763" s="71"/>
    </row>
    <row r="764" spans="11:11" ht="15.75" customHeight="1" x14ac:dyDescent="0.2">
      <c r="K764" s="71"/>
    </row>
    <row r="765" spans="11:11" ht="15.75" customHeight="1" x14ac:dyDescent="0.2">
      <c r="K765" s="71"/>
    </row>
    <row r="766" spans="11:11" ht="15.75" customHeight="1" x14ac:dyDescent="0.2">
      <c r="K766" s="71"/>
    </row>
    <row r="767" spans="11:11" ht="15.75" customHeight="1" x14ac:dyDescent="0.2">
      <c r="K767" s="71"/>
    </row>
    <row r="768" spans="11:11" ht="15.75" customHeight="1" x14ac:dyDescent="0.2">
      <c r="K768" s="71"/>
    </row>
    <row r="769" spans="11:11" ht="15.75" customHeight="1" x14ac:dyDescent="0.2">
      <c r="K769" s="71"/>
    </row>
    <row r="770" spans="11:11" ht="15.75" customHeight="1" x14ac:dyDescent="0.2">
      <c r="K770" s="71"/>
    </row>
    <row r="771" spans="11:11" ht="15.75" customHeight="1" x14ac:dyDescent="0.2">
      <c r="K771" s="71"/>
    </row>
    <row r="772" spans="11:11" ht="15.75" customHeight="1" x14ac:dyDescent="0.2">
      <c r="K772" s="71"/>
    </row>
    <row r="773" spans="11:11" ht="15.75" customHeight="1" x14ac:dyDescent="0.2">
      <c r="K773" s="71"/>
    </row>
    <row r="774" spans="11:11" ht="15.75" customHeight="1" x14ac:dyDescent="0.2">
      <c r="K774" s="71"/>
    </row>
    <row r="775" spans="11:11" ht="15.75" customHeight="1" x14ac:dyDescent="0.2">
      <c r="K775" s="71"/>
    </row>
    <row r="776" spans="11:11" ht="15.75" customHeight="1" x14ac:dyDescent="0.2">
      <c r="K776" s="71"/>
    </row>
    <row r="777" spans="11:11" ht="15.75" customHeight="1" x14ac:dyDescent="0.2">
      <c r="K777" s="71"/>
    </row>
    <row r="778" spans="11:11" ht="15.75" customHeight="1" x14ac:dyDescent="0.2">
      <c r="K778" s="71"/>
    </row>
    <row r="779" spans="11:11" ht="15.75" customHeight="1" x14ac:dyDescent="0.2">
      <c r="K779" s="71"/>
    </row>
    <row r="780" spans="11:11" ht="15.75" customHeight="1" x14ac:dyDescent="0.2">
      <c r="K780" s="71"/>
    </row>
    <row r="781" spans="11:11" ht="15.75" customHeight="1" x14ac:dyDescent="0.2">
      <c r="K781" s="71"/>
    </row>
    <row r="782" spans="11:11" ht="15.75" customHeight="1" x14ac:dyDescent="0.2">
      <c r="K782" s="71"/>
    </row>
    <row r="783" spans="11:11" ht="15.75" customHeight="1" x14ac:dyDescent="0.2">
      <c r="K783" s="71"/>
    </row>
    <row r="784" spans="11:11" ht="15.75" customHeight="1" x14ac:dyDescent="0.2">
      <c r="K784" s="71"/>
    </row>
    <row r="785" spans="11:11" ht="15.75" customHeight="1" x14ac:dyDescent="0.2">
      <c r="K785" s="71"/>
    </row>
    <row r="786" spans="11:11" ht="15.75" customHeight="1" x14ac:dyDescent="0.2">
      <c r="K786" s="71"/>
    </row>
    <row r="787" spans="11:11" ht="15.75" customHeight="1" x14ac:dyDescent="0.2">
      <c r="K787" s="71"/>
    </row>
    <row r="788" spans="11:11" ht="15.75" customHeight="1" x14ac:dyDescent="0.2">
      <c r="K788" s="71"/>
    </row>
    <row r="789" spans="11:11" ht="15.75" customHeight="1" x14ac:dyDescent="0.2">
      <c r="K789" s="71"/>
    </row>
    <row r="790" spans="11:11" ht="15.75" customHeight="1" x14ac:dyDescent="0.2">
      <c r="K790" s="71"/>
    </row>
    <row r="791" spans="11:11" ht="15.75" customHeight="1" x14ac:dyDescent="0.2">
      <c r="K791" s="71"/>
    </row>
    <row r="792" spans="11:11" ht="15.75" customHeight="1" x14ac:dyDescent="0.2">
      <c r="K792" s="71"/>
    </row>
    <row r="793" spans="11:11" ht="15.75" customHeight="1" x14ac:dyDescent="0.2">
      <c r="K793" s="71"/>
    </row>
    <row r="794" spans="11:11" ht="15.75" customHeight="1" x14ac:dyDescent="0.2">
      <c r="K794" s="71"/>
    </row>
    <row r="795" spans="11:11" ht="15.75" customHeight="1" x14ac:dyDescent="0.2">
      <c r="K795" s="71"/>
    </row>
    <row r="796" spans="11:11" ht="15.75" customHeight="1" x14ac:dyDescent="0.2">
      <c r="K796" s="71"/>
    </row>
    <row r="797" spans="11:11" ht="15.75" customHeight="1" x14ac:dyDescent="0.2">
      <c r="K797" s="71"/>
    </row>
    <row r="798" spans="11:11" ht="15.75" customHeight="1" x14ac:dyDescent="0.2">
      <c r="K798" s="71"/>
    </row>
    <row r="799" spans="11:11" ht="15.75" customHeight="1" x14ac:dyDescent="0.2">
      <c r="K799" s="71"/>
    </row>
    <row r="800" spans="11:11" ht="15.75" customHeight="1" x14ac:dyDescent="0.2">
      <c r="K800" s="71"/>
    </row>
    <row r="801" spans="11:11" ht="15.75" customHeight="1" x14ac:dyDescent="0.2">
      <c r="K801" s="71"/>
    </row>
    <row r="802" spans="11:11" ht="15.75" customHeight="1" x14ac:dyDescent="0.2">
      <c r="K802" s="71"/>
    </row>
    <row r="803" spans="11:11" ht="15.75" customHeight="1" x14ac:dyDescent="0.2">
      <c r="K803" s="71"/>
    </row>
    <row r="804" spans="11:11" ht="15.75" customHeight="1" x14ac:dyDescent="0.2">
      <c r="K804" s="71"/>
    </row>
    <row r="805" spans="11:11" ht="15.75" customHeight="1" x14ac:dyDescent="0.2">
      <c r="K805" s="71"/>
    </row>
    <row r="806" spans="11:11" ht="15.75" customHeight="1" x14ac:dyDescent="0.2">
      <c r="K806" s="71"/>
    </row>
    <row r="807" spans="11:11" ht="15.75" customHeight="1" x14ac:dyDescent="0.2">
      <c r="K807" s="71"/>
    </row>
    <row r="808" spans="11:11" ht="15.75" customHeight="1" x14ac:dyDescent="0.2">
      <c r="K808" s="71"/>
    </row>
    <row r="809" spans="11:11" ht="15.75" customHeight="1" x14ac:dyDescent="0.2">
      <c r="K809" s="71"/>
    </row>
    <row r="810" spans="11:11" ht="15.75" customHeight="1" x14ac:dyDescent="0.2">
      <c r="K810" s="71"/>
    </row>
    <row r="811" spans="11:11" ht="15.75" customHeight="1" x14ac:dyDescent="0.2">
      <c r="K811" s="71"/>
    </row>
    <row r="812" spans="11:11" ht="15.75" customHeight="1" x14ac:dyDescent="0.2">
      <c r="K812" s="71"/>
    </row>
    <row r="813" spans="11:11" ht="15.75" customHeight="1" x14ac:dyDescent="0.2">
      <c r="K813" s="71"/>
    </row>
    <row r="814" spans="11:11" ht="15.75" customHeight="1" x14ac:dyDescent="0.2">
      <c r="K814" s="71"/>
    </row>
    <row r="815" spans="11:11" ht="15.75" customHeight="1" x14ac:dyDescent="0.2">
      <c r="K815" s="71"/>
    </row>
    <row r="816" spans="11:11" ht="15.75" customHeight="1" x14ac:dyDescent="0.2">
      <c r="K816" s="71"/>
    </row>
    <row r="817" spans="11:11" ht="15.75" customHeight="1" x14ac:dyDescent="0.2">
      <c r="K817" s="71"/>
    </row>
    <row r="818" spans="11:11" ht="15.75" customHeight="1" x14ac:dyDescent="0.2">
      <c r="K818" s="71"/>
    </row>
    <row r="819" spans="11:11" ht="15.75" customHeight="1" x14ac:dyDescent="0.2">
      <c r="K819" s="71"/>
    </row>
    <row r="820" spans="11:11" ht="15.75" customHeight="1" x14ac:dyDescent="0.2">
      <c r="K820" s="71"/>
    </row>
    <row r="821" spans="11:11" ht="15.75" customHeight="1" x14ac:dyDescent="0.2">
      <c r="K821" s="71"/>
    </row>
    <row r="822" spans="11:11" ht="15.75" customHeight="1" x14ac:dyDescent="0.2">
      <c r="K822" s="71"/>
    </row>
    <row r="823" spans="11:11" ht="15.75" customHeight="1" x14ac:dyDescent="0.2">
      <c r="K823" s="71"/>
    </row>
    <row r="824" spans="11:11" ht="15.75" customHeight="1" x14ac:dyDescent="0.2">
      <c r="K824" s="71"/>
    </row>
    <row r="825" spans="11:11" ht="15.75" customHeight="1" x14ac:dyDescent="0.2">
      <c r="K825" s="71"/>
    </row>
    <row r="826" spans="11:11" ht="15.75" customHeight="1" x14ac:dyDescent="0.2">
      <c r="K826" s="71"/>
    </row>
    <row r="827" spans="11:11" ht="15.75" customHeight="1" x14ac:dyDescent="0.2">
      <c r="K827" s="71"/>
    </row>
    <row r="828" spans="11:11" ht="15.75" customHeight="1" x14ac:dyDescent="0.2">
      <c r="K828" s="71"/>
    </row>
    <row r="829" spans="11:11" ht="15.75" customHeight="1" x14ac:dyDescent="0.2">
      <c r="K829" s="71"/>
    </row>
    <row r="830" spans="11:11" ht="15.75" customHeight="1" x14ac:dyDescent="0.2">
      <c r="K830" s="71"/>
    </row>
    <row r="831" spans="11:11" ht="15.75" customHeight="1" x14ac:dyDescent="0.2">
      <c r="K831" s="71"/>
    </row>
    <row r="832" spans="11:11" ht="15.75" customHeight="1" x14ac:dyDescent="0.2">
      <c r="K832" s="71"/>
    </row>
    <row r="833" spans="11:11" ht="15.75" customHeight="1" x14ac:dyDescent="0.2">
      <c r="K833" s="71"/>
    </row>
    <row r="834" spans="11:11" ht="15.75" customHeight="1" x14ac:dyDescent="0.2">
      <c r="K834" s="71"/>
    </row>
    <row r="835" spans="11:11" ht="15.75" customHeight="1" x14ac:dyDescent="0.2">
      <c r="K835" s="71"/>
    </row>
    <row r="836" spans="11:11" ht="15.75" customHeight="1" x14ac:dyDescent="0.2">
      <c r="K836" s="71"/>
    </row>
    <row r="837" spans="11:11" ht="15.75" customHeight="1" x14ac:dyDescent="0.2">
      <c r="K837" s="71"/>
    </row>
    <row r="838" spans="11:11" ht="15.75" customHeight="1" x14ac:dyDescent="0.2">
      <c r="K838" s="71"/>
    </row>
    <row r="839" spans="11:11" ht="15.75" customHeight="1" x14ac:dyDescent="0.2">
      <c r="K839" s="71"/>
    </row>
    <row r="840" spans="11:11" ht="15.75" customHeight="1" x14ac:dyDescent="0.2">
      <c r="K840" s="71"/>
    </row>
    <row r="841" spans="11:11" ht="15.75" customHeight="1" x14ac:dyDescent="0.2">
      <c r="K841" s="71"/>
    </row>
    <row r="842" spans="11:11" ht="15.75" customHeight="1" x14ac:dyDescent="0.2">
      <c r="K842" s="71"/>
    </row>
    <row r="843" spans="11:11" ht="15.75" customHeight="1" x14ac:dyDescent="0.2">
      <c r="K843" s="71"/>
    </row>
    <row r="844" spans="11:11" ht="15.75" customHeight="1" x14ac:dyDescent="0.2">
      <c r="K844" s="71"/>
    </row>
    <row r="845" spans="11:11" ht="15.75" customHeight="1" x14ac:dyDescent="0.2">
      <c r="K845" s="71"/>
    </row>
    <row r="846" spans="11:11" ht="15.75" customHeight="1" x14ac:dyDescent="0.2">
      <c r="K846" s="71"/>
    </row>
    <row r="847" spans="11:11" ht="15.75" customHeight="1" x14ac:dyDescent="0.2">
      <c r="K847" s="71"/>
    </row>
    <row r="848" spans="11:11" ht="15.75" customHeight="1" x14ac:dyDescent="0.2">
      <c r="K848" s="71"/>
    </row>
    <row r="849" spans="11:11" ht="15.75" customHeight="1" x14ac:dyDescent="0.2">
      <c r="K849" s="71"/>
    </row>
    <row r="850" spans="11:11" ht="15.75" customHeight="1" x14ac:dyDescent="0.2">
      <c r="K850" s="71"/>
    </row>
    <row r="851" spans="11:11" ht="15.75" customHeight="1" x14ac:dyDescent="0.2">
      <c r="K851" s="71"/>
    </row>
    <row r="852" spans="11:11" ht="15.75" customHeight="1" x14ac:dyDescent="0.2">
      <c r="K852" s="71"/>
    </row>
    <row r="853" spans="11:11" ht="15.75" customHeight="1" x14ac:dyDescent="0.2">
      <c r="K853" s="71"/>
    </row>
    <row r="854" spans="11:11" ht="15.75" customHeight="1" x14ac:dyDescent="0.2">
      <c r="K854" s="71"/>
    </row>
    <row r="855" spans="11:11" ht="15.75" customHeight="1" x14ac:dyDescent="0.2">
      <c r="K855" s="71"/>
    </row>
    <row r="856" spans="11:11" ht="15.75" customHeight="1" x14ac:dyDescent="0.2">
      <c r="K856" s="71"/>
    </row>
    <row r="857" spans="11:11" ht="15.75" customHeight="1" x14ac:dyDescent="0.2">
      <c r="K857" s="71"/>
    </row>
    <row r="858" spans="11:11" ht="15.75" customHeight="1" x14ac:dyDescent="0.2">
      <c r="K858" s="71"/>
    </row>
    <row r="859" spans="11:11" ht="15.75" customHeight="1" x14ac:dyDescent="0.2">
      <c r="K859" s="71"/>
    </row>
    <row r="860" spans="11:11" ht="15.75" customHeight="1" x14ac:dyDescent="0.2">
      <c r="K860" s="71"/>
    </row>
    <row r="861" spans="11:11" ht="15.75" customHeight="1" x14ac:dyDescent="0.2">
      <c r="K861" s="71"/>
    </row>
    <row r="862" spans="11:11" ht="15.75" customHeight="1" x14ac:dyDescent="0.2">
      <c r="K862" s="71"/>
    </row>
    <row r="863" spans="11:11" ht="15.75" customHeight="1" x14ac:dyDescent="0.2">
      <c r="K863" s="71"/>
    </row>
    <row r="864" spans="11:11" ht="15.75" customHeight="1" x14ac:dyDescent="0.2">
      <c r="K864" s="71"/>
    </row>
    <row r="865" spans="11:11" ht="15.75" customHeight="1" x14ac:dyDescent="0.2">
      <c r="K865" s="71"/>
    </row>
    <row r="866" spans="11:11" ht="15.75" customHeight="1" x14ac:dyDescent="0.2">
      <c r="K866" s="71"/>
    </row>
    <row r="867" spans="11:11" ht="15.75" customHeight="1" x14ac:dyDescent="0.2">
      <c r="K867" s="71"/>
    </row>
    <row r="868" spans="11:11" ht="15.75" customHeight="1" x14ac:dyDescent="0.2">
      <c r="K868" s="71"/>
    </row>
    <row r="869" spans="11:11" ht="15.75" customHeight="1" x14ac:dyDescent="0.2">
      <c r="K869" s="71"/>
    </row>
    <row r="870" spans="11:11" ht="15.75" customHeight="1" x14ac:dyDescent="0.2">
      <c r="K870" s="71"/>
    </row>
    <row r="871" spans="11:11" ht="15.75" customHeight="1" x14ac:dyDescent="0.2">
      <c r="K871" s="71"/>
    </row>
    <row r="872" spans="11:11" ht="15.75" customHeight="1" x14ac:dyDescent="0.2">
      <c r="K872" s="71"/>
    </row>
    <row r="873" spans="11:11" ht="15.75" customHeight="1" x14ac:dyDescent="0.2">
      <c r="K873" s="71"/>
    </row>
    <row r="874" spans="11:11" ht="15.75" customHeight="1" x14ac:dyDescent="0.2">
      <c r="K874" s="71"/>
    </row>
    <row r="875" spans="11:11" ht="15.75" customHeight="1" x14ac:dyDescent="0.2">
      <c r="K875" s="71"/>
    </row>
    <row r="876" spans="11:11" ht="15.75" customHeight="1" x14ac:dyDescent="0.2">
      <c r="K876" s="71"/>
    </row>
    <row r="877" spans="11:11" ht="15.75" customHeight="1" x14ac:dyDescent="0.2">
      <c r="K877" s="71"/>
    </row>
    <row r="878" spans="11:11" ht="15.75" customHeight="1" x14ac:dyDescent="0.2">
      <c r="K878" s="71"/>
    </row>
    <row r="879" spans="11:11" ht="15.75" customHeight="1" x14ac:dyDescent="0.2">
      <c r="K879" s="71"/>
    </row>
    <row r="880" spans="11:11" ht="15.75" customHeight="1" x14ac:dyDescent="0.2">
      <c r="K880" s="71"/>
    </row>
    <row r="881" spans="11:11" ht="15.75" customHeight="1" x14ac:dyDescent="0.2">
      <c r="K881" s="71"/>
    </row>
    <row r="882" spans="11:11" ht="15.75" customHeight="1" x14ac:dyDescent="0.2">
      <c r="K882" s="71"/>
    </row>
    <row r="883" spans="11:11" ht="15.75" customHeight="1" x14ac:dyDescent="0.2">
      <c r="K883" s="71"/>
    </row>
    <row r="884" spans="11:11" ht="15.75" customHeight="1" x14ac:dyDescent="0.2">
      <c r="K884" s="71"/>
    </row>
    <row r="885" spans="11:11" ht="15.75" customHeight="1" x14ac:dyDescent="0.2">
      <c r="K885" s="71"/>
    </row>
    <row r="886" spans="11:11" ht="15.75" customHeight="1" x14ac:dyDescent="0.2">
      <c r="K886" s="71"/>
    </row>
    <row r="887" spans="11:11" ht="15.75" customHeight="1" x14ac:dyDescent="0.2">
      <c r="K887" s="71"/>
    </row>
    <row r="888" spans="11:11" ht="15.75" customHeight="1" x14ac:dyDescent="0.2">
      <c r="K888" s="71"/>
    </row>
    <row r="889" spans="11:11" ht="15.75" customHeight="1" x14ac:dyDescent="0.2">
      <c r="K889" s="71"/>
    </row>
    <row r="890" spans="11:11" ht="15.75" customHeight="1" x14ac:dyDescent="0.2">
      <c r="K890" s="71"/>
    </row>
    <row r="891" spans="11:11" ht="15.75" customHeight="1" x14ac:dyDescent="0.2">
      <c r="K891" s="71"/>
    </row>
    <row r="892" spans="11:11" ht="15.75" customHeight="1" x14ac:dyDescent="0.2">
      <c r="K892" s="71"/>
    </row>
    <row r="893" spans="11:11" ht="15.75" customHeight="1" x14ac:dyDescent="0.2">
      <c r="K893" s="71"/>
    </row>
    <row r="894" spans="11:11" ht="15.75" customHeight="1" x14ac:dyDescent="0.2">
      <c r="K894" s="71"/>
    </row>
    <row r="895" spans="11:11" ht="15.75" customHeight="1" x14ac:dyDescent="0.2">
      <c r="K895" s="71"/>
    </row>
    <row r="896" spans="11:11" ht="15.75" customHeight="1" x14ac:dyDescent="0.2">
      <c r="K896" s="71"/>
    </row>
    <row r="897" spans="11:11" ht="15.75" customHeight="1" x14ac:dyDescent="0.2">
      <c r="K897" s="71"/>
    </row>
    <row r="898" spans="11:11" ht="15.75" customHeight="1" x14ac:dyDescent="0.2">
      <c r="K898" s="71"/>
    </row>
    <row r="899" spans="11:11" ht="15.75" customHeight="1" x14ac:dyDescent="0.2">
      <c r="K899" s="71"/>
    </row>
    <row r="900" spans="11:11" ht="15.75" customHeight="1" x14ac:dyDescent="0.2">
      <c r="K900" s="71"/>
    </row>
    <row r="901" spans="11:11" ht="15.75" customHeight="1" x14ac:dyDescent="0.2">
      <c r="K901" s="71"/>
    </row>
    <row r="902" spans="11:11" ht="15.75" customHeight="1" x14ac:dyDescent="0.2">
      <c r="K902" s="71"/>
    </row>
    <row r="903" spans="11:11" ht="15.75" customHeight="1" x14ac:dyDescent="0.2">
      <c r="K903" s="71"/>
    </row>
    <row r="904" spans="11:11" ht="15.75" customHeight="1" x14ac:dyDescent="0.2">
      <c r="K904" s="71"/>
    </row>
    <row r="905" spans="11:11" ht="15.75" customHeight="1" x14ac:dyDescent="0.2">
      <c r="K905" s="71"/>
    </row>
    <row r="906" spans="11:11" ht="15.75" customHeight="1" x14ac:dyDescent="0.2">
      <c r="K906" s="71"/>
    </row>
    <row r="907" spans="11:11" ht="15.75" customHeight="1" x14ac:dyDescent="0.2">
      <c r="K907" s="71"/>
    </row>
    <row r="908" spans="11:11" ht="15.75" customHeight="1" x14ac:dyDescent="0.2">
      <c r="K908" s="71"/>
    </row>
    <row r="909" spans="11:11" ht="15.75" customHeight="1" x14ac:dyDescent="0.2">
      <c r="K909" s="71"/>
    </row>
    <row r="910" spans="11:11" ht="15.75" customHeight="1" x14ac:dyDescent="0.2">
      <c r="K910" s="71"/>
    </row>
    <row r="911" spans="11:11" ht="15.75" customHeight="1" x14ac:dyDescent="0.2">
      <c r="K911" s="71"/>
    </row>
    <row r="912" spans="11:11" ht="15.75" customHeight="1" x14ac:dyDescent="0.2">
      <c r="K912" s="71"/>
    </row>
    <row r="913" spans="11:11" ht="15.75" customHeight="1" x14ac:dyDescent="0.2">
      <c r="K913" s="71"/>
    </row>
    <row r="914" spans="11:11" ht="15.75" customHeight="1" x14ac:dyDescent="0.2">
      <c r="K914" s="71"/>
    </row>
    <row r="915" spans="11:11" ht="15.75" customHeight="1" x14ac:dyDescent="0.2">
      <c r="K915" s="71"/>
    </row>
    <row r="916" spans="11:11" ht="15.75" customHeight="1" x14ac:dyDescent="0.2">
      <c r="K916" s="71"/>
    </row>
    <row r="917" spans="11:11" ht="15.75" customHeight="1" x14ac:dyDescent="0.2">
      <c r="K917" s="71"/>
    </row>
    <row r="918" spans="11:11" ht="15.75" customHeight="1" x14ac:dyDescent="0.2">
      <c r="K918" s="71"/>
    </row>
    <row r="919" spans="11:11" ht="15.75" customHeight="1" x14ac:dyDescent="0.2">
      <c r="K919" s="71"/>
    </row>
    <row r="920" spans="11:11" ht="15.75" customHeight="1" x14ac:dyDescent="0.2">
      <c r="K920" s="71"/>
    </row>
    <row r="921" spans="11:11" ht="15.75" customHeight="1" x14ac:dyDescent="0.2">
      <c r="K921" s="71"/>
    </row>
    <row r="922" spans="11:11" ht="15.75" customHeight="1" x14ac:dyDescent="0.2">
      <c r="K922" s="71"/>
    </row>
    <row r="923" spans="11:11" ht="15.75" customHeight="1" x14ac:dyDescent="0.2">
      <c r="K923" s="71"/>
    </row>
    <row r="924" spans="11:11" ht="15.75" customHeight="1" x14ac:dyDescent="0.2">
      <c r="K924" s="71"/>
    </row>
    <row r="925" spans="11:11" ht="15.75" customHeight="1" x14ac:dyDescent="0.2">
      <c r="K925" s="71"/>
    </row>
    <row r="926" spans="11:11" ht="15.75" customHeight="1" x14ac:dyDescent="0.2">
      <c r="K926" s="71"/>
    </row>
    <row r="927" spans="11:11" ht="15.75" customHeight="1" x14ac:dyDescent="0.2">
      <c r="K927" s="71"/>
    </row>
    <row r="928" spans="11:11" ht="15.75" customHeight="1" x14ac:dyDescent="0.2">
      <c r="K928" s="71"/>
    </row>
    <row r="929" spans="11:11" ht="15.75" customHeight="1" x14ac:dyDescent="0.2">
      <c r="K929" s="71"/>
    </row>
    <row r="930" spans="11:11" ht="15.75" customHeight="1" x14ac:dyDescent="0.2">
      <c r="K930" s="71"/>
    </row>
    <row r="931" spans="11:11" ht="15.75" customHeight="1" x14ac:dyDescent="0.2">
      <c r="K931" s="71"/>
    </row>
    <row r="932" spans="11:11" ht="15.75" customHeight="1" x14ac:dyDescent="0.2">
      <c r="K932" s="71"/>
    </row>
    <row r="933" spans="11:11" ht="15.75" customHeight="1" x14ac:dyDescent="0.2">
      <c r="K933" s="71"/>
    </row>
    <row r="934" spans="11:11" ht="15.75" customHeight="1" x14ac:dyDescent="0.2">
      <c r="K934" s="71"/>
    </row>
    <row r="935" spans="11:11" ht="15.75" customHeight="1" x14ac:dyDescent="0.2">
      <c r="K935" s="71"/>
    </row>
    <row r="936" spans="11:11" ht="15.75" customHeight="1" x14ac:dyDescent="0.2">
      <c r="K936" s="71"/>
    </row>
    <row r="937" spans="11:11" ht="15.75" customHeight="1" x14ac:dyDescent="0.2">
      <c r="K937" s="71"/>
    </row>
    <row r="938" spans="11:11" ht="15.75" customHeight="1" x14ac:dyDescent="0.2">
      <c r="K938" s="71"/>
    </row>
    <row r="939" spans="11:11" ht="15.75" customHeight="1" x14ac:dyDescent="0.2">
      <c r="K939" s="71"/>
    </row>
    <row r="940" spans="11:11" ht="15.75" customHeight="1" x14ac:dyDescent="0.2">
      <c r="K940" s="71"/>
    </row>
    <row r="941" spans="11:11" ht="15.75" customHeight="1" x14ac:dyDescent="0.2">
      <c r="K941" s="71"/>
    </row>
    <row r="942" spans="11:11" ht="15.75" customHeight="1" x14ac:dyDescent="0.2">
      <c r="K942" s="71"/>
    </row>
    <row r="943" spans="11:11" ht="15.75" customHeight="1" x14ac:dyDescent="0.2">
      <c r="K943" s="71"/>
    </row>
    <row r="944" spans="11:11" ht="15.75" customHeight="1" x14ac:dyDescent="0.2">
      <c r="K944" s="71"/>
    </row>
    <row r="945" spans="11:11" ht="15.75" customHeight="1" x14ac:dyDescent="0.2">
      <c r="K945" s="71"/>
    </row>
    <row r="946" spans="11:11" ht="15.75" customHeight="1" x14ac:dyDescent="0.2">
      <c r="K946" s="71"/>
    </row>
    <row r="947" spans="11:11" ht="15.75" customHeight="1" x14ac:dyDescent="0.2">
      <c r="K947" s="71"/>
    </row>
    <row r="948" spans="11:11" ht="15.75" customHeight="1" x14ac:dyDescent="0.2">
      <c r="K948" s="71"/>
    </row>
    <row r="949" spans="11:11" ht="15.75" customHeight="1" x14ac:dyDescent="0.2">
      <c r="K949" s="71"/>
    </row>
    <row r="950" spans="11:11" ht="15.75" customHeight="1" x14ac:dyDescent="0.2">
      <c r="K950" s="71"/>
    </row>
    <row r="951" spans="11:11" ht="15.75" customHeight="1" x14ac:dyDescent="0.2">
      <c r="K951" s="71"/>
    </row>
    <row r="952" spans="11:11" ht="15.75" customHeight="1" x14ac:dyDescent="0.2">
      <c r="K952" s="71"/>
    </row>
    <row r="953" spans="11:11" ht="15.75" customHeight="1" x14ac:dyDescent="0.2">
      <c r="K953" s="71"/>
    </row>
    <row r="954" spans="11:11" ht="15.75" customHeight="1" x14ac:dyDescent="0.2">
      <c r="K954" s="71"/>
    </row>
    <row r="955" spans="11:11" ht="15.75" customHeight="1" x14ac:dyDescent="0.2">
      <c r="K955" s="71"/>
    </row>
    <row r="956" spans="11:11" ht="15.75" customHeight="1" x14ac:dyDescent="0.2">
      <c r="K956" s="71"/>
    </row>
    <row r="957" spans="11:11" ht="15.75" customHeight="1" x14ac:dyDescent="0.2">
      <c r="K957" s="71"/>
    </row>
    <row r="958" spans="11:11" ht="15.75" customHeight="1" x14ac:dyDescent="0.2">
      <c r="K958" s="71"/>
    </row>
    <row r="959" spans="11:11" ht="15.75" customHeight="1" x14ac:dyDescent="0.2">
      <c r="K959" s="71"/>
    </row>
    <row r="960" spans="11:11" ht="15.75" customHeight="1" x14ac:dyDescent="0.2">
      <c r="K960" s="71"/>
    </row>
    <row r="961" spans="11:11" ht="15.75" customHeight="1" x14ac:dyDescent="0.2">
      <c r="K961" s="71"/>
    </row>
    <row r="962" spans="11:11" ht="15.75" customHeight="1" x14ac:dyDescent="0.2">
      <c r="K962" s="71"/>
    </row>
    <row r="963" spans="11:11" ht="15.75" customHeight="1" x14ac:dyDescent="0.2">
      <c r="K963" s="71"/>
    </row>
    <row r="964" spans="11:11" ht="15.75" customHeight="1" x14ac:dyDescent="0.2">
      <c r="K964" s="71"/>
    </row>
    <row r="965" spans="11:11" ht="15.75" customHeight="1" x14ac:dyDescent="0.2">
      <c r="K965" s="71"/>
    </row>
    <row r="966" spans="11:11" ht="15.75" customHeight="1" x14ac:dyDescent="0.2">
      <c r="K966" s="71"/>
    </row>
    <row r="967" spans="11:11" ht="15.75" customHeight="1" x14ac:dyDescent="0.2">
      <c r="K967" s="71"/>
    </row>
    <row r="968" spans="11:11" ht="15.75" customHeight="1" x14ac:dyDescent="0.2">
      <c r="K968" s="71"/>
    </row>
    <row r="969" spans="11:11" ht="15.75" customHeight="1" x14ac:dyDescent="0.2">
      <c r="K969" s="71"/>
    </row>
    <row r="970" spans="11:11" ht="15.75" customHeight="1" x14ac:dyDescent="0.2">
      <c r="K970" s="71"/>
    </row>
    <row r="971" spans="11:11" ht="15.75" customHeight="1" x14ac:dyDescent="0.2">
      <c r="K971" s="71"/>
    </row>
    <row r="972" spans="11:11" ht="15.75" customHeight="1" x14ac:dyDescent="0.2">
      <c r="K972" s="71"/>
    </row>
    <row r="973" spans="11:11" ht="15.75" customHeight="1" x14ac:dyDescent="0.2">
      <c r="K973" s="71"/>
    </row>
    <row r="974" spans="11:11" ht="15.75" customHeight="1" x14ac:dyDescent="0.2">
      <c r="K974" s="71"/>
    </row>
    <row r="975" spans="11:11" ht="15.75" customHeight="1" x14ac:dyDescent="0.2">
      <c r="K975" s="71"/>
    </row>
    <row r="976" spans="11:11" ht="15.75" customHeight="1" x14ac:dyDescent="0.2">
      <c r="K976" s="71"/>
    </row>
    <row r="977" spans="11:11" ht="15.75" customHeight="1" x14ac:dyDescent="0.2">
      <c r="K977" s="71"/>
    </row>
    <row r="978" spans="11:11" ht="15.75" customHeight="1" x14ac:dyDescent="0.2">
      <c r="K978" s="71"/>
    </row>
    <row r="979" spans="11:11" ht="15.75" customHeight="1" x14ac:dyDescent="0.2">
      <c r="K979" s="71"/>
    </row>
    <row r="980" spans="11:11" ht="15.75" customHeight="1" x14ac:dyDescent="0.2">
      <c r="K980" s="71"/>
    </row>
    <row r="981" spans="11:11" ht="15.75" customHeight="1" x14ac:dyDescent="0.2">
      <c r="K981" s="71"/>
    </row>
    <row r="982" spans="11:11" ht="15.75" customHeight="1" x14ac:dyDescent="0.2">
      <c r="K982" s="71"/>
    </row>
    <row r="983" spans="11:11" ht="15.75" customHeight="1" x14ac:dyDescent="0.2">
      <c r="K983" s="71"/>
    </row>
    <row r="984" spans="11:11" ht="15.75" customHeight="1" x14ac:dyDescent="0.2">
      <c r="K984" s="71"/>
    </row>
    <row r="985" spans="11:11" ht="15.75" customHeight="1" x14ac:dyDescent="0.2">
      <c r="K985" s="71"/>
    </row>
    <row r="986" spans="11:11" ht="15.75" customHeight="1" x14ac:dyDescent="0.2">
      <c r="K986" s="71"/>
    </row>
    <row r="987" spans="11:11" ht="15.75" customHeight="1" x14ac:dyDescent="0.2">
      <c r="K987" s="71"/>
    </row>
    <row r="988" spans="11:11" ht="15.75" customHeight="1" x14ac:dyDescent="0.2">
      <c r="K988" s="71"/>
    </row>
    <row r="989" spans="11:11" ht="15.75" customHeight="1" x14ac:dyDescent="0.2">
      <c r="K989" s="71"/>
    </row>
    <row r="990" spans="11:11" ht="15.75" customHeight="1" x14ac:dyDescent="0.2">
      <c r="K990" s="71"/>
    </row>
    <row r="991" spans="11:11" ht="15.75" customHeight="1" x14ac:dyDescent="0.2">
      <c r="K991" s="71"/>
    </row>
    <row r="992" spans="11:11" ht="15.75" customHeight="1" x14ac:dyDescent="0.2">
      <c r="K992" s="71"/>
    </row>
    <row r="993" spans="11:11" ht="15.75" customHeight="1" x14ac:dyDescent="0.2">
      <c r="K993" s="71"/>
    </row>
    <row r="994" spans="11:11" ht="15.75" customHeight="1" x14ac:dyDescent="0.2">
      <c r="K994" s="71"/>
    </row>
    <row r="995" spans="11:11" ht="15.75" customHeight="1" x14ac:dyDescent="0.2">
      <c r="K995" s="71"/>
    </row>
    <row r="996" spans="11:11" ht="15.75" customHeight="1" x14ac:dyDescent="0.2">
      <c r="K996" s="71"/>
    </row>
    <row r="997" spans="11:11" ht="15.75" customHeight="1" x14ac:dyDescent="0.2">
      <c r="K997" s="71"/>
    </row>
    <row r="998" spans="11:11" ht="15.75" customHeight="1" x14ac:dyDescent="0.2">
      <c r="K998" s="71"/>
    </row>
    <row r="999" spans="11:11" ht="15.75" customHeight="1" x14ac:dyDescent="0.2">
      <c r="K999" s="71"/>
    </row>
    <row r="1000" spans="11:11" ht="15.75" customHeight="1" x14ac:dyDescent="0.2">
      <c r="K1000" s="71"/>
    </row>
  </sheetData>
  <autoFilter ref="B2:K289" xr:uid="{00000000-0009-0000-0000-000007000000}"/>
  <mergeCells count="1">
    <mergeCell ref="W14:X14"/>
  </mergeCells>
  <phoneticPr fontId="18" type="noConversion"/>
  <pageMargins left="0.7" right="0.7" top="0.75" bottom="0.75" header="0" footer="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Participants + Baseline Strat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Cecilia Monari</cp:lastModifiedBy>
  <dcterms:created xsi:type="dcterms:W3CDTF">2023-01-09T14:12:20Z</dcterms:created>
  <dcterms:modified xsi:type="dcterms:W3CDTF">2025-05-27T08:02:23Z</dcterms:modified>
</cp:coreProperties>
</file>